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mediasetgroup-my.sharepoint.com/personal/mauro_gagliardi_mediaset_it/Documents/Desktop/Marcello/"/>
    </mc:Choice>
  </mc:AlternateContent>
  <xr:revisionPtr revIDLastSave="21" documentId="8_{BA875CB0-290F-49D3-BC87-6383A0A26B8C}" xr6:coauthVersionLast="47" xr6:coauthVersionMax="47" xr10:uidLastSave="{6D7A6F1B-7478-430D-BE62-B7E8B9A83C99}"/>
  <bookViews>
    <workbookView xWindow="-120" yWindow="-120" windowWidth="29040" windowHeight="15840" xr2:uid="{800F1F8D-2A1C-4637-807F-8EF13AD941F5}"/>
  </bookViews>
  <sheets>
    <sheet name="sintesi TG-P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2" i="1" l="1"/>
  <c r="C21" i="1"/>
  <c r="C20" i="1"/>
  <c r="C19" i="1"/>
  <c r="C18" i="1"/>
  <c r="B23" i="1"/>
  <c r="B22" i="1"/>
  <c r="B21" i="1"/>
  <c r="B20" i="1"/>
  <c r="B19" i="1"/>
  <c r="B18" i="1"/>
  <c r="C9" i="1"/>
  <c r="C8" i="1"/>
  <c r="C7" i="1"/>
  <c r="C6" i="1"/>
  <c r="C5" i="1"/>
  <c r="B10" i="1"/>
  <c r="B8" i="1"/>
  <c r="B9" i="1"/>
  <c r="B7" i="1"/>
  <c r="B6" i="1"/>
  <c r="B5" i="1"/>
</calcChain>
</file>

<file path=xl/sharedStrings.xml><?xml version="1.0" encoding="utf-8"?>
<sst xmlns="http://schemas.openxmlformats.org/spreadsheetml/2006/main" count="23" uniqueCount="13">
  <si>
    <t>h totale</t>
  </si>
  <si>
    <t>% totale</t>
  </si>
  <si>
    <t>h</t>
  </si>
  <si>
    <t>%</t>
  </si>
  <si>
    <t>WARNER</t>
  </si>
  <si>
    <t>UNIVERSAL</t>
  </si>
  <si>
    <t>CBS/PAR</t>
  </si>
  <si>
    <t>DISNEY/FOX</t>
  </si>
  <si>
    <t>altri</t>
  </si>
  <si>
    <t>Totale complessivo</t>
  </si>
  <si>
    <t>TOTALE GIORNATA</t>
  </si>
  <si>
    <t>PRIME TIME</t>
  </si>
  <si>
    <t>2022 -escluso C5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</si>
</sst>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28"/>
      <color rgb="FFFF0000"/>
      <name val="Calibri"/>
      <family val="2"/>
      <scheme val="minor"/>
    </font>
    <font>
      <sz val="16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2" borderId="1" xfId="0" applyFill="1" applyBorder="1" applyAlignment="1">
      <alignment horizontal="center"/>
    </xf>
    <xf numFmtId="1" fontId="0" fillId="2" borderId="1" xfId="0" applyNumberFormat="1" applyFill="1" applyBorder="1"/>
    <xf numFmtId="0" fontId="0" fillId="3" borderId="1" xfId="0" applyFill="1" applyBorder="1" applyAlignment="1">
      <alignment horizontal="center"/>
    </xf>
    <xf numFmtId="9" fontId="0" fillId="3" borderId="1" xfId="0" applyNumberFormat="1" applyFill="1" applyBorder="1"/>
    <xf numFmtId="0" fontId="1" fillId="0" borderId="0" xfId="0" applyFont="1" applyAlignment="1">
      <alignment horizontal="left" vertical="center"/>
    </xf>
    <xf numFmtId="0" fontId="2" fillId="0" borderId="0" xfId="0" applyFont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>
                <a:solidFill>
                  <a:srgbClr val="FF0000"/>
                </a:solidFill>
              </a:rPr>
              <a:t>2022 - TOTALE</a:t>
            </a:r>
            <a:r>
              <a:rPr lang="it-IT" sz="1800" baseline="0">
                <a:solidFill>
                  <a:srgbClr val="FF0000"/>
                </a:solidFill>
              </a:rPr>
              <a:t> GIORNATA</a:t>
            </a:r>
            <a:endParaRPr lang="it-IT" sz="1800">
              <a:solidFill>
                <a:srgbClr val="FF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3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552E-4F19-90BA-9D9C006492BF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C40E-4CCC-B85B-308377D928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52E-4F19-90BA-9D9C006492BF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552E-4F19-90BA-9D9C006492BF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52E-4F19-90BA-9D9C006492BF}"/>
              </c:ext>
            </c:extLst>
          </c:dPt>
          <c:dLbls>
            <c:dLbl>
              <c:idx val="0"/>
              <c:layout>
                <c:manualLayout>
                  <c:x val="0.11856999125109362"/>
                  <c:y val="2.1864610673665772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5C16B5B8-5B16-4B29-8031-5FD185BCEC4E}" type="CATEGORYNAME">
                      <a:rPr lang="en-US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 </a:t>
                    </a:r>
                    <a:fld id="{8D49B11D-B142-4551-9EB2-D9E4AFD5DF2F}" type="PERCENTAGE">
                      <a:rPr lang="en-US" sz="160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552E-4F19-90BA-9D9C006492BF}"/>
                </c:ext>
              </c:extLst>
            </c:dLbl>
            <c:dLbl>
              <c:idx val="2"/>
              <c:layout>
                <c:manualLayout>
                  <c:x val="3.5394247594050743E-2"/>
                  <c:y val="-1.4866943715368912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52E-4F19-90BA-9D9C006492BF}"/>
                </c:ext>
              </c:extLst>
            </c:dLbl>
            <c:dLbl>
              <c:idx val="3"/>
              <c:layout>
                <c:manualLayout>
                  <c:x val="2.6815398075240597E-4"/>
                  <c:y val="9.259477981918927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52E-4F19-90BA-9D9C006492BF}"/>
                </c:ext>
              </c:extLst>
            </c:dLbl>
            <c:dLbl>
              <c:idx val="4"/>
              <c:layout>
                <c:manualLayout>
                  <c:x val="-1.4260061242344708E-2"/>
                  <c:y val="-8.7217118693496645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52E-4F19-90BA-9D9C006492B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'sintesi TG-PT'!$A$5:$A$9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TG-PT'!$B$5:$B$9</c:f>
              <c:numCache>
                <c:formatCode>0</c:formatCode>
                <c:ptCount val="5"/>
                <c:pt idx="0">
                  <c:v>19465.435000000001</c:v>
                </c:pt>
                <c:pt idx="1">
                  <c:v>12367.7622222222</c:v>
                </c:pt>
                <c:pt idx="2">
                  <c:v>3613.8019444444399</c:v>
                </c:pt>
                <c:pt idx="3">
                  <c:v>2155.1388888888901</c:v>
                </c:pt>
                <c:pt idx="4">
                  <c:v>49654.132777777799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2E-4F19-90BA-9D9C006492BF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C40E-4CCC-B85B-308377D928A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C40E-4CCC-B85B-308377D928A5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C40E-4CCC-B85B-308377D928A5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C40E-4CCC-B85B-308377D928A5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C40E-4CCC-B85B-308377D928A5}"/>
              </c:ext>
            </c:extLst>
          </c:dPt>
          <c:cat>
            <c:strRef>
              <c:f>'sintesi TG-PT'!$A$5:$A$9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TG-PT'!$C$5:$C$9</c:f>
              <c:numCache>
                <c:formatCode>0%</c:formatCode>
                <c:ptCount val="5"/>
                <c:pt idx="0">
                  <c:v>0.22308350808597566</c:v>
                </c:pt>
                <c:pt idx="1">
                  <c:v>0.14174066922760936</c:v>
                </c:pt>
                <c:pt idx="2">
                  <c:v>4.1415956812400324E-2</c:v>
                </c:pt>
                <c:pt idx="3">
                  <c:v>2.4698957087054323E-2</c:v>
                </c:pt>
                <c:pt idx="4">
                  <c:v>0.56906090878696014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2E-4F19-90BA-9D9C006492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 rtl="0">
              <a:def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r>
              <a:rPr lang="it-IT" sz="1800" b="0" i="0" u="none" strike="noStrike" kern="1200" spc="0" baseline="0">
                <a:solidFill>
                  <a:srgbClr val="FF0000"/>
                </a:solidFill>
                <a:latin typeface="+mn-lt"/>
                <a:ea typeface="+mn-ea"/>
                <a:cs typeface="+mn-cs"/>
              </a:rPr>
              <a:t>2022 - PRIME TIME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 rtl="0">
            <a:defRPr lang="it-IT" sz="1800" b="0" i="0" u="none" strike="noStrike" kern="1200" spc="0" baseline="0">
              <a:solidFill>
                <a:srgbClr val="FF0000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explosion val="29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BB1A-4BE6-8544-887438D0E81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911-40D9-BF14-55C7D17ECDC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BB1A-4BE6-8544-887438D0E81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BB1A-4BE6-8544-887438D0E81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BB1A-4BE6-8544-887438D0E812}"/>
              </c:ext>
            </c:extLst>
          </c:dPt>
          <c:dLbls>
            <c:dLbl>
              <c:idx val="0"/>
              <c:layout>
                <c:manualLayout>
                  <c:x val="0.13055555555555556"/>
                  <c:y val="9.2592592592592379E-3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1200" b="0" i="0" u="none" strike="noStrike" kern="1200" baseline="0">
                        <a:solidFill>
                          <a:srgbClr val="FF0000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D0B10029-20FB-41A6-B1E5-71523D5558F2}" type="CATEGORYNAME">
                      <a:rPr lang="en-US" b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[NOME CATEGORIA]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2B460155-9945-4B88-8E7D-551A30ED8840}" type="PERCENTAGE">
                      <a:rPr lang="en-US" sz="1600" b="0" baseline="0">
                        <a:solidFill>
                          <a:sysClr val="windowText" lastClr="000000"/>
                        </a:solidFill>
                      </a:rPr>
                      <a:pPr>
                        <a:defRPr sz="1200">
                          <a:solidFill>
                            <a:srgbClr val="FF0000"/>
                          </a:solidFill>
                        </a:defRPr>
                      </a:pPr>
                      <a:t>[PERCENTUALE]</a:t>
                    </a:fld>
                    <a:endParaRPr lang="en-US" b="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rgbClr val="FF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BB1A-4BE6-8544-887438D0E812}"/>
                </c:ext>
              </c:extLst>
            </c:dLbl>
            <c:dLbl>
              <c:idx val="2"/>
              <c:layout>
                <c:manualLayout>
                  <c:x val="1.0936132983377078E-7"/>
                  <c:y val="-8.4875562720133283E-17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2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it-IT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4124999999999994"/>
                      <c:h val="0.1634259259259259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BB1A-4BE6-8544-887438D0E812}"/>
                </c:ext>
              </c:extLst>
            </c:dLbl>
            <c:dLbl>
              <c:idx val="3"/>
              <c:layout>
                <c:manualLayout>
                  <c:x val="-1.3888888888888888E-2"/>
                  <c:y val="6.9444444444444448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1A-4BE6-8544-887438D0E8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'sintesi TG-PT'!$A$18:$A$22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TG-PT'!$B$18:$B$22</c:f>
              <c:numCache>
                <c:formatCode>0</c:formatCode>
                <c:ptCount val="5"/>
                <c:pt idx="0">
                  <c:v>2079.9669444444398</c:v>
                </c:pt>
                <c:pt idx="1">
                  <c:v>1489.7077777777799</c:v>
                </c:pt>
                <c:pt idx="2">
                  <c:v>976.79722222222199</c:v>
                </c:pt>
                <c:pt idx="3">
                  <c:v>278.91916666666702</c:v>
                </c:pt>
                <c:pt idx="4">
                  <c:v>5499.92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B1A-4BE6-8544-887438D0E812}"/>
            </c:ext>
          </c:extLst>
        </c:ser>
        <c:ser>
          <c:idx val="1"/>
          <c:order val="1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911-40D9-BF14-55C7D17ECDC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911-40D9-BF14-55C7D17ECDC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F-0911-40D9-BF14-55C7D17ECDC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1-0911-40D9-BF14-55C7D17ECDC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13-0911-40D9-BF14-55C7D17ECDCA}"/>
              </c:ext>
            </c:extLst>
          </c:dPt>
          <c:cat>
            <c:strRef>
              <c:f>'sintesi TG-PT'!$A$18:$A$22</c:f>
              <c:strCache>
                <c:ptCount val="5"/>
                <c:pt idx="0">
                  <c:v>WARNER</c:v>
                </c:pt>
                <c:pt idx="1">
                  <c:v>UNIVERSAL</c:v>
                </c:pt>
                <c:pt idx="2">
                  <c:v>CBS/PAR</c:v>
                </c:pt>
                <c:pt idx="3">
                  <c:v>DISNEY/FOX</c:v>
                </c:pt>
                <c:pt idx="4">
                  <c:v>altri</c:v>
                </c:pt>
              </c:strCache>
            </c:strRef>
          </c:cat>
          <c:val>
            <c:numRef>
              <c:f>'sintesi TG-PT'!$C$18:$C$22</c:f>
              <c:numCache>
                <c:formatCode>0%</c:formatCode>
                <c:ptCount val="5"/>
                <c:pt idx="0">
                  <c:v>0.20144351313600428</c:v>
                </c:pt>
                <c:pt idx="1">
                  <c:v>0.14427727762843878</c:v>
                </c:pt>
                <c:pt idx="2">
                  <c:v>9.4602207305026137E-2</c:v>
                </c:pt>
                <c:pt idx="3">
                  <c:v>2.7013148917762027E-2</c:v>
                </c:pt>
                <c:pt idx="4">
                  <c:v>0.53266385301276964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B1A-4BE6-8544-887438D0E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76200</xdr:colOff>
      <xdr:row>0</xdr:row>
      <xdr:rowOff>366712</xdr:rowOff>
    </xdr:from>
    <xdr:to>
      <xdr:col>12</xdr:col>
      <xdr:colOff>381000</xdr:colOff>
      <xdr:row>12</xdr:row>
      <xdr:rowOff>185737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A729260E-D46E-5A63-DACA-18774C3057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66675</xdr:colOff>
      <xdr:row>14</xdr:row>
      <xdr:rowOff>176212</xdr:rowOff>
    </xdr:from>
    <xdr:to>
      <xdr:col>12</xdr:col>
      <xdr:colOff>371475</xdr:colOff>
      <xdr:row>28</xdr:row>
      <xdr:rowOff>176212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591D5793-8FF4-6E96-F081-26AD7965AEE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165AAC-CAE7-4393-8B1F-58CDD0CAEC96}">
  <dimension ref="A1:C23"/>
  <sheetViews>
    <sheetView showZeros="0" tabSelected="1" workbookViewId="0">
      <selection activeCell="Q25" sqref="Q25"/>
    </sheetView>
  </sheetViews>
  <sheetFormatPr defaultRowHeight="15" x14ac:dyDescent="0.25"/>
  <cols>
    <col min="1" max="1" width="24.5703125" customWidth="1"/>
    <col min="3" max="3" width="7.42578125" customWidth="1"/>
  </cols>
  <sheetData>
    <row r="1" spans="1:3" ht="46.5" customHeight="1" x14ac:dyDescent="0.25">
      <c r="A1" s="6" t="s">
        <v>12</v>
      </c>
    </row>
    <row r="2" spans="1:3" ht="33.75" customHeight="1" x14ac:dyDescent="0.35">
      <c r="A2" s="7" t="s">
        <v>10</v>
      </c>
    </row>
    <row r="3" spans="1:3" x14ac:dyDescent="0.25">
      <c r="B3" s="8" t="s">
        <v>0</v>
      </c>
      <c r="C3" s="9" t="s">
        <v>1</v>
      </c>
    </row>
    <row r="4" spans="1:3" x14ac:dyDescent="0.25">
      <c r="B4" s="2" t="s">
        <v>2</v>
      </c>
      <c r="C4" s="4" t="s">
        <v>3</v>
      </c>
    </row>
    <row r="5" spans="1:3" x14ac:dyDescent="0.25">
      <c r="A5" s="1" t="s">
        <v>4</v>
      </c>
      <c r="B5" s="3">
        <f>19701.435-236</f>
        <v>19465.435000000001</v>
      </c>
      <c r="C5" s="5">
        <f>B5/$B$10</f>
        <v>0.22308350808597566</v>
      </c>
    </row>
    <row r="6" spans="1:3" x14ac:dyDescent="0.25">
      <c r="A6" s="1" t="s">
        <v>5</v>
      </c>
      <c r="B6" s="3">
        <f>12440.7622222222-73</f>
        <v>12367.7622222222</v>
      </c>
      <c r="C6" s="5">
        <f t="shared" ref="C6:C9" si="0">B6/$B$10</f>
        <v>0.14174066922760936</v>
      </c>
    </row>
    <row r="7" spans="1:3" x14ac:dyDescent="0.25">
      <c r="A7" s="1" t="s">
        <v>6</v>
      </c>
      <c r="B7" s="3">
        <f>3621.80194444444-8</f>
        <v>3613.8019444444399</v>
      </c>
      <c r="C7" s="5">
        <f t="shared" si="0"/>
        <v>4.1415956812400324E-2</v>
      </c>
    </row>
    <row r="8" spans="1:3" x14ac:dyDescent="0.25">
      <c r="A8" s="1" t="s">
        <v>7</v>
      </c>
      <c r="B8" s="3">
        <f>2155.13888888889</f>
        <v>2155.1388888888901</v>
      </c>
      <c r="C8" s="5">
        <f t="shared" si="0"/>
        <v>2.4698957087054323E-2</v>
      </c>
    </row>
    <row r="9" spans="1:3" x14ac:dyDescent="0.25">
      <c r="A9" s="1" t="s">
        <v>8</v>
      </c>
      <c r="B9" s="3">
        <f>58072.1327777778-8418</f>
        <v>49654.132777777799</v>
      </c>
      <c r="C9" s="5">
        <f t="shared" si="0"/>
        <v>0.56906090878696014</v>
      </c>
    </row>
    <row r="10" spans="1:3" x14ac:dyDescent="0.25">
      <c r="A10" s="1" t="s">
        <v>9</v>
      </c>
      <c r="B10" s="3">
        <f>SUM(B5:B9)</f>
        <v>87256.270833333343</v>
      </c>
      <c r="C10" s="5">
        <v>1</v>
      </c>
    </row>
    <row r="15" spans="1:3" ht="21" x14ac:dyDescent="0.35">
      <c r="A15" s="7" t="s">
        <v>11</v>
      </c>
    </row>
    <row r="16" spans="1:3" x14ac:dyDescent="0.25">
      <c r="B16" s="8" t="s">
        <v>0</v>
      </c>
      <c r="C16" s="9" t="s">
        <v>1</v>
      </c>
    </row>
    <row r="17" spans="1:3" x14ac:dyDescent="0.25">
      <c r="B17" s="2" t="s">
        <v>2</v>
      </c>
      <c r="C17" s="4" t="s">
        <v>3</v>
      </c>
    </row>
    <row r="18" spans="1:3" x14ac:dyDescent="0.25">
      <c r="A18" s="1" t="s">
        <v>4</v>
      </c>
      <c r="B18" s="3">
        <f>2106.96694444444-27</f>
        <v>2079.9669444444398</v>
      </c>
      <c r="C18" s="5">
        <f>B18/$B$23</f>
        <v>0.20144351313600428</v>
      </c>
    </row>
    <row r="19" spans="1:3" x14ac:dyDescent="0.25">
      <c r="A19" s="1" t="s">
        <v>5</v>
      </c>
      <c r="B19" s="3">
        <f>1516.70777777778-27</f>
        <v>1489.7077777777799</v>
      </c>
      <c r="C19" s="5">
        <f>B19/$B$23</f>
        <v>0.14427727762843878</v>
      </c>
    </row>
    <row r="20" spans="1:3" x14ac:dyDescent="0.25">
      <c r="A20" s="1" t="s">
        <v>6</v>
      </c>
      <c r="B20" s="3">
        <f>980.797222222222-4</f>
        <v>976.79722222222199</v>
      </c>
      <c r="C20" s="5">
        <f>B20/$B$23</f>
        <v>9.4602207305026137E-2</v>
      </c>
    </row>
    <row r="21" spans="1:3" x14ac:dyDescent="0.25">
      <c r="A21" s="1" t="s">
        <v>7</v>
      </c>
      <c r="B21" s="3">
        <f>292.919166666667-14</f>
        <v>278.91916666666702</v>
      </c>
      <c r="C21" s="5">
        <f>B21/$B$23</f>
        <v>2.7013148917762027E-2</v>
      </c>
    </row>
    <row r="22" spans="1:3" x14ac:dyDescent="0.25">
      <c r="A22" s="1" t="s">
        <v>8</v>
      </c>
      <c r="B22" s="3">
        <f>6739.92-1240</f>
        <v>5499.92</v>
      </c>
      <c r="C22" s="5">
        <f>B22/$B$23</f>
        <v>0.53266385301276964</v>
      </c>
    </row>
    <row r="23" spans="1:3" x14ac:dyDescent="0.25">
      <c r="A23" s="1" t="s">
        <v>9</v>
      </c>
      <c r="B23" s="3">
        <f>11637.3111111111-1312</f>
        <v>10325.311111111099</v>
      </c>
      <c r="C23" s="5">
        <v>1</v>
      </c>
    </row>
  </sheetData>
  <mergeCells count="2">
    <mergeCell ref="B16:C16"/>
    <mergeCell ref="B3:C3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sintesi TG-PT</vt:lpstr>
    </vt:vector>
  </TitlesOfParts>
  <Company>Gruppo Mediaset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 Gagliardi</dc:creator>
  <cp:lastModifiedBy>Mauro Gagliardi</cp:lastModifiedBy>
  <dcterms:created xsi:type="dcterms:W3CDTF">2023-07-10T13:12:50Z</dcterms:created>
  <dcterms:modified xsi:type="dcterms:W3CDTF">2023-12-06T11:46:45Z</dcterms:modified>
</cp:coreProperties>
</file>