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hidePivotFieldList="1" defaultThemeVersion="124226"/>
  <bookViews>
    <workbookView xWindow="240" yWindow="120" windowWidth="20115" windowHeight="7995" firstSheet="1" activeTab="3"/>
  </bookViews>
  <sheets>
    <sheet name="24 ore" sheetId="1" state="hidden" r:id="rId1"/>
    <sheet name="7-24" sheetId="5" r:id="rId2"/>
    <sheet name="PT" sheetId="6" r:id="rId3"/>
    <sheet name="CINEMA" sheetId="8" r:id="rId4"/>
  </sheets>
  <definedNames>
    <definedName name="_xlnm._FilterDatabase" localSheetId="3" hidden="1">CINEMA!$A$2:$J$128</definedName>
  </definedNames>
  <calcPr calcId="125725"/>
</workbook>
</file>

<file path=xl/calcChain.xml><?xml version="1.0" encoding="utf-8"?>
<calcChain xmlns="http://schemas.openxmlformats.org/spreadsheetml/2006/main">
  <c r="AG10" i="5"/>
  <c r="AG9"/>
  <c r="AG8"/>
  <c r="AG7"/>
  <c r="AG6"/>
  <c r="AG5"/>
  <c r="AG4"/>
  <c r="AG3"/>
  <c r="AE10"/>
  <c r="AE9"/>
  <c r="AE8"/>
  <c r="AE7"/>
  <c r="AE6"/>
  <c r="AE5"/>
  <c r="AE4"/>
  <c r="AE3"/>
  <c r="AC10"/>
  <c r="AC9"/>
  <c r="AC8"/>
  <c r="AC7"/>
  <c r="AC6"/>
  <c r="AC5"/>
  <c r="AC4"/>
  <c r="AC3"/>
  <c r="AA10"/>
  <c r="AA9"/>
  <c r="AA8"/>
  <c r="AA7"/>
  <c r="AA6"/>
  <c r="AA5"/>
  <c r="AA4"/>
  <c r="AA3"/>
  <c r="Y10"/>
  <c r="Y9"/>
  <c r="Y8"/>
  <c r="Y7"/>
  <c r="Y6"/>
  <c r="Y5"/>
  <c r="Y4"/>
  <c r="Y3"/>
  <c r="W10"/>
  <c r="W9"/>
  <c r="W8"/>
  <c r="W7"/>
  <c r="W6"/>
  <c r="W5"/>
  <c r="W4"/>
  <c r="W3"/>
  <c r="U10"/>
  <c r="U9"/>
  <c r="U8"/>
  <c r="U7"/>
  <c r="U6"/>
  <c r="U5"/>
  <c r="U4"/>
  <c r="U3"/>
  <c r="S10"/>
  <c r="S9"/>
  <c r="S8"/>
  <c r="S7"/>
  <c r="S6"/>
  <c r="S5"/>
  <c r="S4"/>
  <c r="S3"/>
  <c r="Q10"/>
  <c r="Q9"/>
  <c r="Q8"/>
  <c r="Q7"/>
  <c r="Q6"/>
  <c r="Q5"/>
  <c r="Q4"/>
  <c r="Q3"/>
  <c r="O10"/>
  <c r="O9"/>
  <c r="O8"/>
  <c r="O7"/>
  <c r="O6"/>
  <c r="O5"/>
  <c r="O4"/>
  <c r="O3"/>
  <c r="M10"/>
  <c r="M9"/>
  <c r="M8"/>
  <c r="M7"/>
  <c r="M6"/>
  <c r="M5"/>
  <c r="M4"/>
  <c r="M3"/>
  <c r="K10"/>
  <c r="K9"/>
  <c r="K8"/>
  <c r="K7"/>
  <c r="K6"/>
  <c r="K5"/>
  <c r="K4"/>
  <c r="K3"/>
  <c r="I10"/>
  <c r="I9"/>
  <c r="I8"/>
  <c r="I7"/>
  <c r="I6"/>
  <c r="I5"/>
  <c r="I4"/>
  <c r="I3"/>
  <c r="G10"/>
  <c r="G9"/>
  <c r="G8"/>
  <c r="G7"/>
  <c r="G6"/>
  <c r="G5"/>
  <c r="G4"/>
  <c r="G3"/>
  <c r="E4"/>
  <c r="E5"/>
  <c r="E6"/>
  <c r="E7"/>
  <c r="E8"/>
  <c r="E9"/>
  <c r="E10"/>
  <c r="E3"/>
  <c r="AG34" i="6"/>
  <c r="AE34"/>
  <c r="AC34"/>
  <c r="AA34"/>
  <c r="Y34"/>
  <c r="W34"/>
  <c r="U34"/>
  <c r="S34"/>
  <c r="Q34"/>
  <c r="O34"/>
  <c r="M34"/>
  <c r="K34"/>
  <c r="I34"/>
  <c r="G34"/>
  <c r="E34"/>
  <c r="C34"/>
  <c r="AF34"/>
  <c r="AD34"/>
  <c r="AB34"/>
  <c r="Z34"/>
  <c r="X34"/>
  <c r="V34"/>
  <c r="T34"/>
  <c r="R34"/>
  <c r="P34"/>
  <c r="N34"/>
  <c r="L34"/>
  <c r="J34"/>
  <c r="H34"/>
  <c r="F34"/>
  <c r="D34"/>
  <c r="B34"/>
  <c r="C31"/>
  <c r="C30"/>
  <c r="E31"/>
  <c r="E30"/>
  <c r="G31"/>
  <c r="G30"/>
  <c r="I31"/>
  <c r="I30"/>
  <c r="K31"/>
  <c r="K30"/>
  <c r="O31"/>
  <c r="O30"/>
  <c r="Q31"/>
  <c r="Q30"/>
  <c r="S31"/>
  <c r="S30"/>
  <c r="U31"/>
  <c r="U30"/>
  <c r="W31"/>
  <c r="W30"/>
  <c r="Y31"/>
  <c r="Y30"/>
  <c r="AG31"/>
  <c r="AG30"/>
  <c r="AE31"/>
  <c r="AE30"/>
  <c r="AC31"/>
  <c r="AC30"/>
  <c r="AA31"/>
  <c r="AA30"/>
  <c r="AG25"/>
  <c r="AG24"/>
  <c r="AG23"/>
  <c r="AG22"/>
  <c r="AE25"/>
  <c r="AE24"/>
  <c r="AE23"/>
  <c r="AE22"/>
  <c r="AC25"/>
  <c r="AC24"/>
  <c r="AC23"/>
  <c r="AC22"/>
  <c r="AA25"/>
  <c r="AA24"/>
  <c r="AA23"/>
  <c r="AA22"/>
  <c r="Y25"/>
  <c r="Y24"/>
  <c r="Y23"/>
  <c r="Y22"/>
  <c r="W25"/>
  <c r="W24"/>
  <c r="W23"/>
  <c r="W22"/>
  <c r="U25"/>
  <c r="U24"/>
  <c r="U23"/>
  <c r="U22"/>
  <c r="S25"/>
  <c r="S24"/>
  <c r="S23"/>
  <c r="S22"/>
  <c r="Q25"/>
  <c r="Q24"/>
  <c r="Q23"/>
  <c r="Q22"/>
  <c r="O25"/>
  <c r="O24"/>
  <c r="O23"/>
  <c r="O22"/>
  <c r="M25"/>
  <c r="M24"/>
  <c r="M23"/>
  <c r="M22"/>
  <c r="K25"/>
  <c r="K24"/>
  <c r="K23"/>
  <c r="K22"/>
  <c r="I25"/>
  <c r="I24"/>
  <c r="I23"/>
  <c r="I22"/>
  <c r="G25"/>
  <c r="G24"/>
  <c r="G23"/>
  <c r="G22"/>
  <c r="E25"/>
  <c r="E24"/>
  <c r="E23"/>
  <c r="E22"/>
  <c r="C25"/>
  <c r="C24"/>
  <c r="C23"/>
  <c r="C22"/>
  <c r="AF55" i="5"/>
  <c r="AG55" s="1"/>
  <c r="AE55"/>
  <c r="AD55"/>
  <c r="AB55"/>
  <c r="AC55" s="1"/>
  <c r="AA55"/>
  <c r="Z55"/>
  <c r="X55"/>
  <c r="Y55" s="1"/>
  <c r="W55"/>
  <c r="V55"/>
  <c r="T55"/>
  <c r="U55" s="1"/>
  <c r="S55"/>
  <c r="R55"/>
  <c r="P55"/>
  <c r="Q55" s="1"/>
  <c r="O55"/>
  <c r="N55"/>
  <c r="L55"/>
  <c r="M55" s="1"/>
  <c r="K55"/>
  <c r="J55"/>
  <c r="H55"/>
  <c r="I55" s="1"/>
  <c r="G55"/>
  <c r="F55"/>
  <c r="D55"/>
  <c r="E55" s="1"/>
  <c r="C55"/>
  <c r="B55"/>
  <c r="AG17" i="6"/>
  <c r="AG16"/>
  <c r="AG15"/>
  <c r="AG14"/>
  <c r="AG13"/>
  <c r="AE17"/>
  <c r="AE16"/>
  <c r="AE15"/>
  <c r="AE14"/>
  <c r="AE13"/>
  <c r="AC17"/>
  <c r="AC16"/>
  <c r="AC15"/>
  <c r="AC14"/>
  <c r="AC13"/>
  <c r="AA17"/>
  <c r="AA16"/>
  <c r="AA15"/>
  <c r="AA14"/>
  <c r="AA13"/>
  <c r="Y17"/>
  <c r="Y16"/>
  <c r="Y15"/>
  <c r="Y14"/>
  <c r="Y13"/>
  <c r="W17"/>
  <c r="W16"/>
  <c r="W15"/>
  <c r="W14"/>
  <c r="W13"/>
  <c r="U17"/>
  <c r="U16"/>
  <c r="U15"/>
  <c r="U14"/>
  <c r="U13"/>
  <c r="S17"/>
  <c r="S16"/>
  <c r="S15"/>
  <c r="S14"/>
  <c r="S13"/>
  <c r="Q17"/>
  <c r="Q16"/>
  <c r="Q15"/>
  <c r="Q14"/>
  <c r="Q13"/>
  <c r="O17"/>
  <c r="O16"/>
  <c r="O15"/>
  <c r="O14"/>
  <c r="O13"/>
  <c r="M17"/>
  <c r="M16"/>
  <c r="M15"/>
  <c r="M14"/>
  <c r="M13"/>
  <c r="K17"/>
  <c r="K16"/>
  <c r="K15"/>
  <c r="K14"/>
  <c r="K13"/>
  <c r="I17"/>
  <c r="I16"/>
  <c r="I15"/>
  <c r="I14"/>
  <c r="I13"/>
  <c r="G17"/>
  <c r="G16"/>
  <c r="G15"/>
  <c r="G14"/>
  <c r="G13"/>
  <c r="E17"/>
  <c r="E16"/>
  <c r="E15"/>
  <c r="E14"/>
  <c r="E13"/>
  <c r="C14"/>
  <c r="C15"/>
  <c r="C16"/>
  <c r="C17"/>
  <c r="C13"/>
  <c r="AG9"/>
  <c r="AG8"/>
  <c r="AG7"/>
  <c r="AG6"/>
  <c r="AG5"/>
  <c r="AG4"/>
  <c r="AG3"/>
  <c r="AE9"/>
  <c r="AE8"/>
  <c r="AE7"/>
  <c r="AE6"/>
  <c r="AE5"/>
  <c r="AE4"/>
  <c r="AE3"/>
  <c r="AC9"/>
  <c r="AC8"/>
  <c r="AC7"/>
  <c r="AC6"/>
  <c r="AC5"/>
  <c r="AC4"/>
  <c r="AC3"/>
  <c r="AA9"/>
  <c r="AA8"/>
  <c r="AA7"/>
  <c r="AA6"/>
  <c r="AA5"/>
  <c r="AA4"/>
  <c r="AA3"/>
  <c r="Y9"/>
  <c r="Y8"/>
  <c r="Y7"/>
  <c r="Y6"/>
  <c r="Y5"/>
  <c r="Y4"/>
  <c r="Y3"/>
  <c r="W9"/>
  <c r="W8"/>
  <c r="W7"/>
  <c r="W6"/>
  <c r="W5"/>
  <c r="W4"/>
  <c r="W3"/>
  <c r="U9"/>
  <c r="U8"/>
  <c r="U7"/>
  <c r="U6"/>
  <c r="U5"/>
  <c r="U4"/>
  <c r="U3"/>
  <c r="S9"/>
  <c r="S8"/>
  <c r="S7"/>
  <c r="S6"/>
  <c r="S5"/>
  <c r="S4"/>
  <c r="S3"/>
  <c r="Q9"/>
  <c r="Q8"/>
  <c r="Q7"/>
  <c r="Q6"/>
  <c r="Q5"/>
  <c r="Q4"/>
  <c r="Q3"/>
  <c r="O9"/>
  <c r="O8"/>
  <c r="O7"/>
  <c r="O6"/>
  <c r="O5"/>
  <c r="O4"/>
  <c r="O3"/>
  <c r="M9"/>
  <c r="M8"/>
  <c r="M7"/>
  <c r="M6"/>
  <c r="M5"/>
  <c r="M4"/>
  <c r="M3"/>
  <c r="K9"/>
  <c r="K8"/>
  <c r="K7"/>
  <c r="K6"/>
  <c r="K5"/>
  <c r="K4"/>
  <c r="K3"/>
  <c r="I9"/>
  <c r="I8"/>
  <c r="I7"/>
  <c r="I6"/>
  <c r="I5"/>
  <c r="I4"/>
  <c r="I3"/>
  <c r="G9"/>
  <c r="G8"/>
  <c r="G7"/>
  <c r="G6"/>
  <c r="G5"/>
  <c r="G4"/>
  <c r="G3"/>
  <c r="E9"/>
  <c r="E8"/>
  <c r="E7"/>
  <c r="E6"/>
  <c r="E5"/>
  <c r="E4"/>
  <c r="E3"/>
  <c r="C8"/>
  <c r="C9"/>
  <c r="C4"/>
  <c r="C5"/>
  <c r="C6"/>
  <c r="C7"/>
  <c r="C3"/>
  <c r="C3" i="5"/>
  <c r="C10"/>
  <c r="C9"/>
  <c r="C8"/>
  <c r="C7"/>
  <c r="C6"/>
  <c r="C5"/>
  <c r="C4"/>
  <c r="AG53"/>
  <c r="AG52"/>
  <c r="AG51"/>
  <c r="AG50"/>
  <c r="AG49"/>
  <c r="AE53"/>
  <c r="AE52"/>
  <c r="AE51"/>
  <c r="AE50"/>
  <c r="AE49"/>
  <c r="AC53"/>
  <c r="AC52"/>
  <c r="AC51"/>
  <c r="AC50"/>
  <c r="AC49"/>
  <c r="AA53"/>
  <c r="AA52"/>
  <c r="AA51"/>
  <c r="AA50"/>
  <c r="AA49"/>
  <c r="Y53"/>
  <c r="Y52"/>
  <c r="Y51"/>
  <c r="Y50"/>
  <c r="Y49"/>
  <c r="W53"/>
  <c r="W52"/>
  <c r="W51"/>
  <c r="W50"/>
  <c r="W49"/>
  <c r="U53"/>
  <c r="U52"/>
  <c r="U51"/>
  <c r="U50"/>
  <c r="U49"/>
  <c r="S53"/>
  <c r="S52"/>
  <c r="S51"/>
  <c r="S50"/>
  <c r="S49"/>
  <c r="Q53"/>
  <c r="Q52"/>
  <c r="Q51"/>
  <c r="Q50"/>
  <c r="Q49"/>
  <c r="O53"/>
  <c r="O52"/>
  <c r="O51"/>
  <c r="O50"/>
  <c r="O49"/>
  <c r="M53"/>
  <c r="M52"/>
  <c r="M51"/>
  <c r="M50"/>
  <c r="M49"/>
  <c r="K53"/>
  <c r="K52"/>
  <c r="K51"/>
  <c r="K50"/>
  <c r="K49"/>
  <c r="I53"/>
  <c r="I52"/>
  <c r="I51"/>
  <c r="I50"/>
  <c r="I49"/>
  <c r="G53"/>
  <c r="G52"/>
  <c r="G51"/>
  <c r="G50"/>
  <c r="G49"/>
  <c r="E53"/>
  <c r="E52"/>
  <c r="E51"/>
  <c r="E50"/>
  <c r="E49"/>
  <c r="C53"/>
  <c r="C52"/>
  <c r="C51"/>
  <c r="C50"/>
  <c r="C49"/>
  <c r="AG43"/>
  <c r="AG42"/>
  <c r="AG41"/>
  <c r="AG40"/>
  <c r="AG39"/>
  <c r="AG38"/>
  <c r="AE43"/>
  <c r="AE42"/>
  <c r="AE41"/>
  <c r="AE40"/>
  <c r="AE39"/>
  <c r="AE38"/>
  <c r="AC43"/>
  <c r="AC42"/>
  <c r="AC41"/>
  <c r="AC40"/>
  <c r="AC39"/>
  <c r="AC38"/>
  <c r="AA43"/>
  <c r="AA42"/>
  <c r="AA41"/>
  <c r="AA40"/>
  <c r="AA39"/>
  <c r="AA38"/>
  <c r="Y43"/>
  <c r="Y42"/>
  <c r="Y41"/>
  <c r="Y40"/>
  <c r="Y39"/>
  <c r="Y38"/>
  <c r="W43"/>
  <c r="W42"/>
  <c r="W41"/>
  <c r="W40"/>
  <c r="W39"/>
  <c r="W38"/>
  <c r="U43"/>
  <c r="U42"/>
  <c r="U41"/>
  <c r="U40"/>
  <c r="U39"/>
  <c r="U38"/>
  <c r="S43"/>
  <c r="S42"/>
  <c r="S41"/>
  <c r="S40"/>
  <c r="S39"/>
  <c r="S38"/>
  <c r="Q43"/>
  <c r="Q42"/>
  <c r="Q41"/>
  <c r="Q40"/>
  <c r="Q39"/>
  <c r="Q38"/>
  <c r="O43"/>
  <c r="O42"/>
  <c r="O41"/>
  <c r="O40"/>
  <c r="O39"/>
  <c r="O38"/>
  <c r="M43"/>
  <c r="M42"/>
  <c r="M41"/>
  <c r="M40"/>
  <c r="M39"/>
  <c r="M38"/>
  <c r="K43"/>
  <c r="K42"/>
  <c r="K41"/>
  <c r="K40"/>
  <c r="K39"/>
  <c r="K38"/>
  <c r="I43"/>
  <c r="I42"/>
  <c r="I41"/>
  <c r="I40"/>
  <c r="I39"/>
  <c r="I38"/>
  <c r="G43"/>
  <c r="G42"/>
  <c r="G41"/>
  <c r="G40"/>
  <c r="G39"/>
  <c r="G38"/>
  <c r="E39"/>
  <c r="E40"/>
  <c r="E41"/>
  <c r="E42"/>
  <c r="E43"/>
  <c r="E38"/>
  <c r="C43"/>
  <c r="C39"/>
  <c r="C40"/>
  <c r="C41"/>
  <c r="C42"/>
  <c r="C38"/>
  <c r="AF11"/>
  <c r="AG11" s="1"/>
  <c r="AD11"/>
  <c r="AE11" s="1"/>
  <c r="AB11"/>
  <c r="AC11" s="1"/>
  <c r="Z11"/>
  <c r="AA11" s="1"/>
  <c r="X11"/>
  <c r="Y11" s="1"/>
  <c r="V11"/>
  <c r="W11" s="1"/>
  <c r="T11"/>
  <c r="U11" s="1"/>
  <c r="R11"/>
  <c r="S11" s="1"/>
  <c r="P11"/>
  <c r="Q11" s="1"/>
  <c r="N11"/>
  <c r="O11" s="1"/>
  <c r="L11"/>
  <c r="M11" s="1"/>
  <c r="J11"/>
  <c r="K11" s="1"/>
  <c r="H11"/>
  <c r="I11" s="1"/>
  <c r="F11"/>
  <c r="G11" s="1"/>
  <c r="D11"/>
  <c r="E11" s="1"/>
  <c r="B11"/>
  <c r="C11" s="1"/>
</calcChain>
</file>

<file path=xl/sharedStrings.xml><?xml version="1.0" encoding="utf-8"?>
<sst xmlns="http://schemas.openxmlformats.org/spreadsheetml/2006/main" count="1350" uniqueCount="224">
  <si>
    <r>
      <t>Tipologia</t>
    </r>
    <r>
      <rPr>
        <b/>
        <sz val="9"/>
        <color theme="1"/>
        <rFont val="Calibri"/>
        <family val="2"/>
        <scheme val="minor"/>
      </rPr>
      <t xml:space="preserve"> </t>
    </r>
  </si>
  <si>
    <t>C5</t>
  </si>
  <si>
    <t>I1</t>
  </si>
  <si>
    <t>I2</t>
  </si>
  <si>
    <t>R4</t>
  </si>
  <si>
    <t>FILM</t>
  </si>
  <si>
    <t>-</t>
  </si>
  <si>
    <t>TV MOVIE</t>
  </si>
  <si>
    <t>TELEFILM</t>
  </si>
  <si>
    <t>SIT COM</t>
  </si>
  <si>
    <t>MINISERIE</t>
  </si>
  <si>
    <t>TELEROMANZO</t>
  </si>
  <si>
    <t>SOAP</t>
  </si>
  <si>
    <t>TELENOVELAS</t>
  </si>
  <si>
    <t>CORTOMETRAGGIO</t>
  </si>
  <si>
    <t>CARTOON</t>
  </si>
  <si>
    <t>DOCUMENTARI</t>
  </si>
  <si>
    <t>RIASSUNTO</t>
  </si>
  <si>
    <t>EVENTI</t>
  </si>
  <si>
    <t>EVENTI SPORTIVI</t>
  </si>
  <si>
    <t>GAME SHOW/QUIZ</t>
  </si>
  <si>
    <t>INTRATTENIMENTO LEGGERO</t>
  </si>
  <si>
    <t>MONOSCOPIO</t>
  </si>
  <si>
    <t>MUSICA</t>
  </si>
  <si>
    <t>NOTIZIARI</t>
  </si>
  <si>
    <t>NOTIZIARI SPORTIVI</t>
  </si>
  <si>
    <t>PROGRAMMI CULTURALI</t>
  </si>
  <si>
    <t>PROGRAMMI INFORMATIVI</t>
  </si>
  <si>
    <t>PROGRAMMI SPORTIVI</t>
  </si>
  <si>
    <t>REALITY</t>
  </si>
  <si>
    <t>SHOPPING</t>
  </si>
  <si>
    <t>SOFT NEWS</t>
  </si>
  <si>
    <t>TALK SHOW</t>
  </si>
  <si>
    <t>TELEVENDITE</t>
  </si>
  <si>
    <t xml:space="preserve">Totale </t>
  </si>
  <si>
    <t>UNIVERSAL</t>
  </si>
  <si>
    <t>STORIES</t>
  </si>
  <si>
    <t>LA5</t>
  </si>
  <si>
    <t>CINEMA</t>
  </si>
  <si>
    <t>C.ENERGY</t>
  </si>
  <si>
    <t>IRIS</t>
  </si>
  <si>
    <t>JOI</t>
  </si>
  <si>
    <t>C.EMOTION</t>
  </si>
  <si>
    <t>ACTION</t>
  </si>
  <si>
    <t>C.COMEDY</t>
  </si>
  <si>
    <t>CINEMA 2</t>
  </si>
  <si>
    <t>CRIME</t>
  </si>
  <si>
    <t>TOP CRIME</t>
  </si>
  <si>
    <t>Tipologia</t>
  </si>
  <si>
    <t>Totale</t>
  </si>
  <si>
    <t>F</t>
  </si>
  <si>
    <t>M</t>
  </si>
  <si>
    <t>T</t>
  </si>
  <si>
    <t>G</t>
  </si>
  <si>
    <t>2016 (7-24)</t>
  </si>
  <si>
    <t>WARNER</t>
  </si>
  <si>
    <t>ALTRO</t>
  </si>
  <si>
    <t>2016 nr. serate per tipologia</t>
  </si>
  <si>
    <t>SERIE 30/60</t>
  </si>
  <si>
    <t>2016 nr. serate UNIVERSAL</t>
  </si>
  <si>
    <t>2016 nr. serate WARNER</t>
  </si>
  <si>
    <t>2016 nr. serate mix WARNER/UNIVERSAL</t>
  </si>
  <si>
    <t>%</t>
  </si>
  <si>
    <t>Totale serate</t>
  </si>
  <si>
    <t>UNI+WARNER</t>
  </si>
  <si>
    <t>TITOLO</t>
  </si>
  <si>
    <t>INCASSO</t>
  </si>
  <si>
    <t>2010/11</t>
  </si>
  <si>
    <t>PR</t>
  </si>
  <si>
    <t>FAST &amp; FURIOUS 5</t>
  </si>
  <si>
    <t>GUARDIANI DEL DESTINO (I)</t>
  </si>
  <si>
    <t>PAUL</t>
  </si>
  <si>
    <t>SS</t>
  </si>
  <si>
    <t>HOP</t>
  </si>
  <si>
    <t>BIUTIFUL</t>
  </si>
  <si>
    <t>DILEMMA (IL)</t>
  </si>
  <si>
    <t>SENNA (DI A. KAPADIA)</t>
  </si>
  <si>
    <t>2011/12</t>
  </si>
  <si>
    <t>BIANCANEVE E IL CACCIATORE</t>
  </si>
  <si>
    <t>BATTLESHIP</t>
  </si>
  <si>
    <t>SAFE HOUSE - NESSUNO E' AL SICURO</t>
  </si>
  <si>
    <t>JOHNNY ENGLISH LA RINASCITA</t>
  </si>
  <si>
    <t>LORAX - IL GUARDIANO DELLA FORESTA</t>
  </si>
  <si>
    <t>PS</t>
  </si>
  <si>
    <t>TOWER HEIST: COLPO AD ALTO LIVELLO</t>
  </si>
  <si>
    <t>AMICHE DELLA SPOSA (LE)</t>
  </si>
  <si>
    <t>CONTRABAND</t>
  </si>
  <si>
    <t>DEBITO (IL)</t>
  </si>
  <si>
    <t>NO</t>
  </si>
  <si>
    <t>CAMBIO VITA (DI D. DOBKIN)</t>
  </si>
  <si>
    <t>TAKE ME HOME TONIGHT</t>
  </si>
  <si>
    <t>COSA (LA) (DI M. VAN HEIJNINGEN JR.)</t>
  </si>
  <si>
    <t>QUALCOSA DI STRAORDINARIO</t>
  </si>
  <si>
    <t>2012/13</t>
  </si>
  <si>
    <t>FAST &amp; FURIOUS 6</t>
  </si>
  <si>
    <t>TED</t>
  </si>
  <si>
    <t>MERCENARI 2 (I)</t>
  </si>
  <si>
    <t>NOW YOU SEE ME - I MAGHI DEL CRIMINE</t>
  </si>
  <si>
    <t>OBLIVION (DI J. KOSINSKI)</t>
  </si>
  <si>
    <t>BELVE (LE) (DI O. STONE)</t>
  </si>
  <si>
    <t>MADRE (LA) (DI A. MUSCHIETTI)</t>
  </si>
  <si>
    <t>ANNA KARENINA (DI J. WRIGHT)</t>
  </si>
  <si>
    <t>RED 2</t>
  </si>
  <si>
    <t>MISERABLES (LES) (DI T. HOOPER)</t>
  </si>
  <si>
    <t>BOURNE LEGACY (THE)</t>
  </si>
  <si>
    <t>ZERO DARK THIRTY</t>
  </si>
  <si>
    <t>PARANORMAN</t>
  </si>
  <si>
    <t>CHE COSA ASPETTARSI QUANDO SI ASPETTA</t>
  </si>
  <si>
    <t>UOMO CON I PUGNI DI FERRO (L')</t>
  </si>
  <si>
    <t>DREAM HOUSE (DI J. SHERIDAN)</t>
  </si>
  <si>
    <t>NUDI E FELICI</t>
  </si>
  <si>
    <t>5 ANNI DI FIDANZAMENTO</t>
  </si>
  <si>
    <t>PITCH PERFECT</t>
  </si>
  <si>
    <t>PO</t>
  </si>
  <si>
    <t>QUESTI SONO I 40</t>
  </si>
  <si>
    <t>2013/14</t>
  </si>
  <si>
    <t>CATTIVISSIMO ME 2</t>
  </si>
  <si>
    <t>HUNGER GAMES - LA RAGAZZA DI FUOCO</t>
  </si>
  <si>
    <t>ANARCHIA - LA NOTTE DEL GIUDIZIO</t>
  </si>
  <si>
    <t>47 RONIN</t>
  </si>
  <si>
    <t>NOTTE DEL GIUDIZIO (LA)</t>
  </si>
  <si>
    <t>CATTIVI VICINI</t>
  </si>
  <si>
    <t>LAST VEGAS</t>
  </si>
  <si>
    <t>KICK-ASS 2</t>
  </si>
  <si>
    <t>QUESTIONE DI TEMPO</t>
  </si>
  <si>
    <t>LONE SURVIVOR</t>
  </si>
  <si>
    <t>FINE DEL MONDO (LA)</t>
  </si>
  <si>
    <t>POLIZIOTTO IN PROVA</t>
  </si>
  <si>
    <t>ALL IS LOST - TUTTO E' PERDUTO</t>
  </si>
  <si>
    <t>OLDBOY</t>
  </si>
  <si>
    <t>IO SONO TU</t>
  </si>
  <si>
    <t>AMORE SENZA FINE (UN)</t>
  </si>
  <si>
    <t>R.I.P.D. - POLIZIOTTI DALL'ALDILA'</t>
  </si>
  <si>
    <t>BEST MAN HOLIDAY (THE)</t>
  </si>
  <si>
    <t>2014/15</t>
  </si>
  <si>
    <t>CINQUANTA SFUMATURE DI GRIGIO</t>
  </si>
  <si>
    <t>FAST &amp; FURIOUS 7</t>
  </si>
  <si>
    <t>JURASSIC WORLD</t>
  </si>
  <si>
    <t>HUNGER GAMES - IL CANTO DELLA RIVOLTA: PARTE 1</t>
  </si>
  <si>
    <t>LUCY (DI L. BESSON)</t>
  </si>
  <si>
    <t>SCUOLA PIU' BELLA DEL MONDO (LA)</t>
  </si>
  <si>
    <t>TEORIA DEL TUTTO (LA)</t>
  </si>
  <si>
    <t>DRACULA UNTOLD</t>
  </si>
  <si>
    <t>TED 2</t>
  </si>
  <si>
    <t>MERCENARI 3 (I)</t>
  </si>
  <si>
    <t>UNBROKEN (DI A. JOLIE)</t>
  </si>
  <si>
    <t>OUIJA</t>
  </si>
  <si>
    <t>SETTIMO FIGLIO (IL)</t>
  </si>
  <si>
    <t>BOXTROLLS - LE SCATOLE MAGICHE</t>
  </si>
  <si>
    <t>NECROPOLIS - LA CITTA' DEI MORTI</t>
  </si>
  <si>
    <t>UNFRIENDED</t>
  </si>
  <si>
    <t>EX MACHINA</t>
  </si>
  <si>
    <t>RAGAZZO DELLA PORTA ACCANTO (IL) (DI R. COHEN)</t>
  </si>
  <si>
    <t>PITCH PERFECT 2</t>
  </si>
  <si>
    <t>TRASH</t>
  </si>
  <si>
    <t>BOYHOOD</t>
  </si>
  <si>
    <t>COBAIN: MONTAGE OF HECK</t>
  </si>
  <si>
    <t>BLACKHAT</t>
  </si>
  <si>
    <t>MILIONE DI MODI PER MORIRE NEL WEST (UN)</t>
  </si>
  <si>
    <t>GET ON UP - LA STORIA DI JAMES BROWN</t>
  </si>
  <si>
    <t>DATA</t>
  </si>
  <si>
    <t>AUD</t>
  </si>
  <si>
    <t>SHA</t>
  </si>
  <si>
    <t>STAGIONE</t>
  </si>
  <si>
    <t>RETE</t>
  </si>
  <si>
    <t>10 PT GENER.</t>
  </si>
  <si>
    <t>FASCIA</t>
  </si>
  <si>
    <t>PRIMA EMISSIONE</t>
  </si>
  <si>
    <t>CY6</t>
  </si>
  <si>
    <t>CY7</t>
  </si>
  <si>
    <t xml:space="preserve">AMERICAN PIE: ANCORA INSIEME </t>
  </si>
  <si>
    <t>CY1</t>
  </si>
  <si>
    <t>MINIONS</t>
  </si>
  <si>
    <t>DISASTRO DI RAGAZZA (UN)</t>
  </si>
  <si>
    <t>EVEREST (DI B. KORMAKUR)</t>
  </si>
  <si>
    <t>STRAIGHT OUTTA COMPTON</t>
  </si>
  <si>
    <t>CRIMSON PEAK</t>
  </si>
  <si>
    <t>VISIT (THE) (DI M. NIGHT SHYAMALAN)</t>
  </si>
  <si>
    <t>HUNGER GAMES - IL CANTO DELLA RIVOLTA: PARTE 2</t>
  </si>
  <si>
    <t>BY THE SEA</t>
  </si>
  <si>
    <t>STEVE JOBS (DI D. BOYLE)</t>
  </si>
  <si>
    <t>DANISH GIRL (THE)</t>
  </si>
  <si>
    <t>AVE, CESARE!</t>
  </si>
  <si>
    <t>MIO GROSSO GRASSO MATRIMONIO GRECO 2 (IL)</t>
  </si>
  <si>
    <t>BOSS (THE)</t>
  </si>
  <si>
    <t>CACCIATORE E LA REGINA DI GHIACCIO (IL)</t>
  </si>
  <si>
    <t>USCITA</t>
  </si>
  <si>
    <t>CY8</t>
  </si>
  <si>
    <t>2015/16</t>
  </si>
  <si>
    <t>SLATE</t>
  </si>
  <si>
    <t>CY6 NQF</t>
  </si>
  <si>
    <t>YOUR HIGHNESS</t>
  </si>
  <si>
    <t>BEGINNERS</t>
  </si>
  <si>
    <t>AND SOON THE DARKNESS</t>
  </si>
  <si>
    <t>ADULT BEGINNERS</t>
  </si>
  <si>
    <t>BAYTOWN OUTLAWS (THE)</t>
  </si>
  <si>
    <t>BEING FLYNN</t>
  </si>
  <si>
    <t>BEYOND THE LIGHTS</t>
  </si>
  <si>
    <t>EFFETTO LUCIFERO</t>
  </si>
  <si>
    <t>EFFIE GRAY</t>
  </si>
  <si>
    <t>FASTEST - IL PIÙ VELOCE</t>
  </si>
  <si>
    <t>FORMULA DELLA FELICITA' (LA)</t>
  </si>
  <si>
    <t>HONEY 2</t>
  </si>
  <si>
    <t>INTRUDERS</t>
  </si>
  <si>
    <t>KRAMPUS - NATALE NON E' SEMPRE NATALE</t>
  </si>
  <si>
    <t>LEGAMI DI SANGUE (DI S. RUZOWITZKY)</t>
  </si>
  <si>
    <t>MIA BUONA STELLA (LA)</t>
  </si>
  <si>
    <t>MINDSCAPE</t>
  </si>
  <si>
    <t>NEI MIEI SOGNI (DI B. HALEY)</t>
  </si>
  <si>
    <t>ROGER WATERS THE WALL</t>
  </si>
  <si>
    <t>SENZA SANTI IN PARADISO</t>
  </si>
  <si>
    <t>STEVE JOBS: THE MAN IN THE MACHINE</t>
  </si>
  <si>
    <t>CY7 NQF</t>
  </si>
  <si>
    <t>CY8 NQF</t>
  </si>
  <si>
    <t>CY1 NQF</t>
  </si>
  <si>
    <t>MA</t>
  </si>
  <si>
    <t>A PROPPOSITO DI DAVIS</t>
  </si>
  <si>
    <t>13 + 4 NQF</t>
  </si>
  <si>
    <t>21 + 8 NQF</t>
  </si>
  <si>
    <t>15 PT GENER.</t>
  </si>
  <si>
    <t>32 + 4 NQF</t>
  </si>
  <si>
    <t>28 + 10 NQF</t>
  </si>
  <si>
    <t>18 PT GENER.</t>
  </si>
  <si>
    <t>PT?</t>
  </si>
</sst>
</file>

<file path=xl/styles.xml><?xml version="1.0" encoding="utf-8"?>
<styleSheet xmlns="http://schemas.openxmlformats.org/spreadsheetml/2006/main">
  <numFmts count="1">
    <numFmt numFmtId="164" formatCode="dd/mm/yy;@"/>
  </numFmts>
  <fonts count="8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363636"/>
      <name val="Calibri"/>
      <family val="2"/>
      <scheme val="minor"/>
    </font>
    <font>
      <sz val="9"/>
      <color rgb="FF363636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4" fillId="2" borderId="5" xfId="0" applyFont="1" applyFill="1" applyBorder="1" applyAlignment="1"/>
    <xf numFmtId="0" fontId="5" fillId="0" borderId="0" xfId="0" applyFont="1" applyAlignment="1"/>
    <xf numFmtId="0" fontId="4" fillId="2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/>
    </xf>
    <xf numFmtId="0" fontId="1" fillId="4" borderId="5" xfId="0" applyFont="1" applyFill="1" applyBorder="1" applyAlignment="1"/>
    <xf numFmtId="0" fontId="4" fillId="7" borderId="5" xfId="0" applyFont="1" applyFill="1" applyBorder="1" applyAlignment="1">
      <alignment horizontal="left"/>
    </xf>
    <xf numFmtId="0" fontId="4" fillId="7" borderId="5" xfId="0" applyFont="1" applyFill="1" applyBorder="1" applyAlignment="1"/>
    <xf numFmtId="0" fontId="4" fillId="8" borderId="5" xfId="0" applyFont="1" applyFill="1" applyBorder="1" applyAlignment="1">
      <alignment horizontal="left"/>
    </xf>
    <xf numFmtId="0" fontId="4" fillId="8" borderId="5" xfId="0" applyFont="1" applyFill="1" applyBorder="1" applyAlignment="1"/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/>
    <xf numFmtId="0" fontId="4" fillId="8" borderId="7" xfId="0" applyFont="1" applyFill="1" applyBorder="1" applyAlignment="1"/>
    <xf numFmtId="0" fontId="4" fillId="7" borderId="7" xfId="0" applyFont="1" applyFill="1" applyBorder="1" applyAlignment="1"/>
    <xf numFmtId="0" fontId="1" fillId="4" borderId="7" xfId="0" applyFont="1" applyFill="1" applyBorder="1" applyAlignment="1"/>
    <xf numFmtId="0" fontId="4" fillId="2" borderId="6" xfId="0" applyFont="1" applyFill="1" applyBorder="1" applyAlignment="1">
      <alignment horizontal="center"/>
    </xf>
    <xf numFmtId="9" fontId="4" fillId="2" borderId="6" xfId="0" applyNumberFormat="1" applyFont="1" applyFill="1" applyBorder="1" applyAlignment="1"/>
    <xf numFmtId="9" fontId="4" fillId="8" borderId="6" xfId="0" applyNumberFormat="1" applyFont="1" applyFill="1" applyBorder="1" applyAlignment="1"/>
    <xf numFmtId="0" fontId="4" fillId="7" borderId="6" xfId="0" applyFont="1" applyFill="1" applyBorder="1" applyAlignment="1"/>
    <xf numFmtId="0" fontId="3" fillId="4" borderId="5" xfId="0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9" fontId="1" fillId="0" borderId="0" xfId="0" applyNumberFormat="1" applyFont="1" applyFill="1" applyBorder="1" applyAlignment="1">
      <alignment horizontal="center"/>
    </xf>
    <xf numFmtId="9" fontId="4" fillId="0" borderId="0" xfId="0" applyNumberFormat="1" applyFont="1" applyFill="1" applyBorder="1" applyAlignment="1"/>
    <xf numFmtId="9" fontId="4" fillId="2" borderId="5" xfId="0" applyNumberFormat="1" applyFont="1" applyFill="1" applyBorder="1" applyAlignment="1">
      <alignment horizontal="center"/>
    </xf>
    <xf numFmtId="9" fontId="4" fillId="2" borderId="5" xfId="0" applyNumberFormat="1" applyFont="1" applyFill="1" applyBorder="1" applyAlignment="1"/>
    <xf numFmtId="9" fontId="1" fillId="5" borderId="6" xfId="0" applyNumberFormat="1" applyFont="1" applyFill="1" applyBorder="1" applyAlignment="1"/>
    <xf numFmtId="9" fontId="4" fillId="8" borderId="5" xfId="0" applyNumberFormat="1" applyFont="1" applyFill="1" applyBorder="1" applyAlignment="1"/>
    <xf numFmtId="9" fontId="1" fillId="5" borderId="5" xfId="0" applyNumberFormat="1" applyFont="1" applyFill="1" applyBorder="1" applyAlignment="1"/>
    <xf numFmtId="0" fontId="1" fillId="6" borderId="5" xfId="0" applyFont="1" applyFill="1" applyBorder="1" applyAlignment="1"/>
    <xf numFmtId="0" fontId="1" fillId="6" borderId="7" xfId="0" applyFont="1" applyFill="1" applyBorder="1" applyAlignment="1"/>
    <xf numFmtId="0" fontId="0" fillId="0" borderId="0" xfId="0" applyBorder="1"/>
    <xf numFmtId="0" fontId="6" fillId="0" borderId="0" xfId="0" applyFont="1"/>
    <xf numFmtId="0" fontId="6" fillId="0" borderId="5" xfId="0" applyFont="1" applyBorder="1"/>
    <xf numFmtId="14" fontId="6" fillId="0" borderId="5" xfId="0" applyNumberFormat="1" applyFont="1" applyBorder="1"/>
    <xf numFmtId="0" fontId="6" fillId="5" borderId="5" xfId="0" applyFont="1" applyFill="1" applyBorder="1"/>
    <xf numFmtId="3" fontId="6" fillId="0" borderId="5" xfId="0" applyNumberFormat="1" applyFont="1" applyBorder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Fill="1" applyBorder="1"/>
    <xf numFmtId="3" fontId="6" fillId="0" borderId="5" xfId="0" applyNumberFormat="1" applyFont="1" applyFill="1" applyBorder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10" borderId="5" xfId="0" applyFont="1" applyFill="1" applyBorder="1" applyAlignment="1"/>
    <xf numFmtId="14" fontId="6" fillId="11" borderId="5" xfId="0" applyNumberFormat="1" applyFont="1" applyFill="1" applyBorder="1"/>
    <xf numFmtId="3" fontId="6" fillId="5" borderId="5" xfId="0" applyNumberFormat="1" applyFont="1" applyFill="1" applyBorder="1"/>
    <xf numFmtId="0" fontId="6" fillId="5" borderId="5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right"/>
    </xf>
    <xf numFmtId="164" fontId="6" fillId="0" borderId="0" xfId="0" applyNumberFormat="1" applyFont="1"/>
    <xf numFmtId="164" fontId="6" fillId="0" borderId="5" xfId="0" applyNumberFormat="1" applyFont="1" applyBorder="1"/>
    <xf numFmtId="164" fontId="6" fillId="0" borderId="5" xfId="0" applyNumberFormat="1" applyFont="1" applyFill="1" applyBorder="1"/>
    <xf numFmtId="164" fontId="6" fillId="5" borderId="5" xfId="0" applyNumberFormat="1" applyFont="1" applyFill="1" applyBorder="1"/>
    <xf numFmtId="0" fontId="6" fillId="10" borderId="5" xfId="0" applyFont="1" applyFill="1" applyBorder="1" applyAlignment="1">
      <alignment horizontal="center"/>
    </xf>
    <xf numFmtId="14" fontId="6" fillId="10" borderId="5" xfId="0" applyNumberFormat="1" applyFont="1" applyFill="1" applyBorder="1" applyAlignment="1">
      <alignment horizontal="center"/>
    </xf>
    <xf numFmtId="14" fontId="6" fillId="5" borderId="5" xfId="0" applyNumberFormat="1" applyFont="1" applyFill="1" applyBorder="1"/>
    <xf numFmtId="0" fontId="6" fillId="11" borderId="5" xfId="0" applyFont="1" applyFill="1" applyBorder="1" applyAlignment="1">
      <alignment horizontal="center"/>
    </xf>
    <xf numFmtId="14" fontId="6" fillId="11" borderId="5" xfId="0" applyNumberFormat="1" applyFont="1" applyFill="1" applyBorder="1" applyAlignment="1">
      <alignment horizontal="center"/>
    </xf>
    <xf numFmtId="3" fontId="6" fillId="11" borderId="5" xfId="0" applyNumberFormat="1" applyFont="1" applyFill="1" applyBorder="1"/>
    <xf numFmtId="0" fontId="6" fillId="0" borderId="9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64" fontId="6" fillId="0" borderId="9" xfId="0" applyNumberFormat="1" applyFont="1" applyBorder="1" applyAlignment="1">
      <alignment horizontal="center" vertical="top"/>
    </xf>
    <xf numFmtId="3" fontId="6" fillId="0" borderId="9" xfId="0" applyNumberFormat="1" applyFont="1" applyBorder="1" applyAlignment="1">
      <alignment horizontal="center" vertical="top"/>
    </xf>
    <xf numFmtId="0" fontId="6" fillId="9" borderId="1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6" fillId="0" borderId="11" xfId="0" applyFont="1" applyFill="1" applyBorder="1"/>
    <xf numFmtId="164" fontId="6" fillId="0" borderId="11" xfId="0" applyNumberFormat="1" applyFont="1" applyFill="1" applyBorder="1"/>
    <xf numFmtId="3" fontId="6" fillId="0" borderId="11" xfId="0" applyNumberFormat="1" applyFont="1" applyFill="1" applyBorder="1"/>
    <xf numFmtId="0" fontId="6" fillId="0" borderId="11" xfId="0" applyFont="1" applyFill="1" applyBorder="1" applyAlignment="1">
      <alignment horizontal="center"/>
    </xf>
    <xf numFmtId="14" fontId="6" fillId="0" borderId="11" xfId="0" applyNumberFormat="1" applyFont="1" applyFill="1" applyBorder="1"/>
    <xf numFmtId="0" fontId="7" fillId="0" borderId="11" xfId="0" applyFont="1" applyFill="1" applyBorder="1" applyAlignment="1">
      <alignment vertical="top"/>
    </xf>
    <xf numFmtId="0" fontId="7" fillId="0" borderId="11" xfId="0" applyFont="1" applyFill="1" applyBorder="1" applyAlignment="1">
      <alignment horizontal="right" vertical="top"/>
    </xf>
    <xf numFmtId="0" fontId="6" fillId="0" borderId="8" xfId="0" applyFont="1" applyFill="1" applyBorder="1"/>
    <xf numFmtId="0" fontId="7" fillId="0" borderId="8" xfId="0" applyFont="1" applyFill="1" applyBorder="1" applyAlignment="1">
      <alignment vertical="top"/>
    </xf>
    <xf numFmtId="164" fontId="6" fillId="0" borderId="8" xfId="0" applyNumberFormat="1" applyFont="1" applyFill="1" applyBorder="1"/>
    <xf numFmtId="3" fontId="6" fillId="0" borderId="8" xfId="0" applyNumberFormat="1" applyFont="1" applyFill="1" applyBorder="1"/>
    <xf numFmtId="0" fontId="6" fillId="0" borderId="8" xfId="0" applyFont="1" applyFill="1" applyBorder="1" applyAlignment="1">
      <alignment horizontal="center"/>
    </xf>
    <xf numFmtId="14" fontId="6" fillId="0" borderId="8" xfId="0" applyNumberFormat="1" applyFont="1" applyFill="1" applyBorder="1"/>
    <xf numFmtId="0" fontId="7" fillId="0" borderId="8" xfId="0" applyFont="1" applyFill="1" applyBorder="1" applyAlignment="1">
      <alignment horizontal="right" vertical="top"/>
    </xf>
    <xf numFmtId="0" fontId="6" fillId="6" borderId="5" xfId="0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11" borderId="5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0" fillId="0" borderId="5" xfId="0" applyBorder="1" applyAlignment="1"/>
    <xf numFmtId="164" fontId="6" fillId="0" borderId="5" xfId="0" applyNumberFormat="1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0" fontId="6" fillId="5" borderId="10" xfId="0" applyFont="1" applyFill="1" applyBorder="1"/>
    <xf numFmtId="164" fontId="6" fillId="5" borderId="10" xfId="0" applyNumberFormat="1" applyFont="1" applyFill="1" applyBorder="1"/>
    <xf numFmtId="3" fontId="6" fillId="5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4" fontId="6" fillId="5" borderId="10" xfId="0" applyNumberFormat="1" applyFont="1" applyFill="1" applyBorder="1"/>
    <xf numFmtId="0" fontId="6" fillId="5" borderId="10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66FF33"/>
      <color rgb="FF96969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Q31"/>
  <sheetViews>
    <sheetView workbookViewId="0">
      <selection activeCell="B2" sqref="B2:Q2"/>
    </sheetView>
  </sheetViews>
  <sheetFormatPr defaultRowHeight="12" customHeight="1"/>
  <cols>
    <col min="1" max="1" width="11.7109375" style="6" customWidth="1"/>
    <col min="2" max="16384" width="9.140625" style="6"/>
  </cols>
  <sheetData>
    <row r="1" spans="1:17" ht="12" customHeight="1">
      <c r="A1" s="2"/>
      <c r="B1" s="3">
        <v>2016</v>
      </c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2" customHeight="1">
      <c r="A2" s="1" t="s">
        <v>0</v>
      </c>
      <c r="B2" s="7" t="s">
        <v>1</v>
      </c>
      <c r="C2" s="7" t="s">
        <v>2</v>
      </c>
      <c r="D2" s="7" t="s">
        <v>4</v>
      </c>
      <c r="E2" s="7" t="s">
        <v>37</v>
      </c>
      <c r="F2" s="7" t="s">
        <v>3</v>
      </c>
      <c r="G2" s="7" t="s">
        <v>40</v>
      </c>
      <c r="H2" s="7" t="s">
        <v>47</v>
      </c>
      <c r="I2" s="7" t="s">
        <v>38</v>
      </c>
      <c r="J2" s="7" t="s">
        <v>45</v>
      </c>
      <c r="K2" s="7" t="s">
        <v>39</v>
      </c>
      <c r="L2" s="7" t="s">
        <v>42</v>
      </c>
      <c r="M2" s="7" t="s">
        <v>44</v>
      </c>
      <c r="N2" s="7" t="s">
        <v>36</v>
      </c>
      <c r="O2" s="7" t="s">
        <v>41</v>
      </c>
      <c r="P2" s="7" t="s">
        <v>43</v>
      </c>
      <c r="Q2" s="7" t="s">
        <v>46</v>
      </c>
    </row>
    <row r="3" spans="1:17" ht="12" customHeight="1">
      <c r="A3" s="8" t="s">
        <v>5</v>
      </c>
      <c r="B3" s="9">
        <v>657</v>
      </c>
      <c r="C3" s="9">
        <v>1325</v>
      </c>
      <c r="D3" s="9">
        <v>2201</v>
      </c>
      <c r="E3" s="9">
        <v>600</v>
      </c>
      <c r="F3" s="9">
        <v>742</v>
      </c>
      <c r="G3" s="9">
        <v>6885</v>
      </c>
      <c r="H3" s="9">
        <v>6</v>
      </c>
      <c r="I3" s="9">
        <v>8121</v>
      </c>
      <c r="J3" s="9">
        <v>8498</v>
      </c>
      <c r="K3" s="9">
        <v>7830</v>
      </c>
      <c r="L3" s="9">
        <v>7560</v>
      </c>
      <c r="M3" s="9">
        <v>7649</v>
      </c>
      <c r="N3" s="8" t="s">
        <v>6</v>
      </c>
      <c r="O3" s="8" t="s">
        <v>6</v>
      </c>
      <c r="P3" s="8" t="s">
        <v>6</v>
      </c>
      <c r="Q3" s="9">
        <v>25</v>
      </c>
    </row>
    <row r="4" spans="1:17" ht="12" customHeight="1">
      <c r="A4" s="8" t="s">
        <v>7</v>
      </c>
      <c r="B4" s="9">
        <v>269</v>
      </c>
      <c r="C4" s="9">
        <v>270</v>
      </c>
      <c r="D4" s="9">
        <v>272</v>
      </c>
      <c r="E4" s="9">
        <v>420</v>
      </c>
      <c r="F4" s="9">
        <v>114</v>
      </c>
      <c r="G4" s="9">
        <v>78</v>
      </c>
      <c r="H4" s="9">
        <v>206</v>
      </c>
      <c r="I4" s="9">
        <v>32</v>
      </c>
      <c r="J4" s="9">
        <v>102</v>
      </c>
      <c r="K4" s="9">
        <v>640</v>
      </c>
      <c r="L4" s="9">
        <v>919</v>
      </c>
      <c r="M4" s="9">
        <v>425</v>
      </c>
      <c r="N4" s="8" t="s">
        <v>6</v>
      </c>
      <c r="O4" s="9">
        <v>1</v>
      </c>
      <c r="P4" s="8" t="s">
        <v>6</v>
      </c>
      <c r="Q4" s="9">
        <v>117</v>
      </c>
    </row>
    <row r="5" spans="1:17" ht="12" customHeight="1">
      <c r="A5" s="8" t="s">
        <v>8</v>
      </c>
      <c r="B5" s="9">
        <v>279</v>
      </c>
      <c r="C5" s="9">
        <v>2929</v>
      </c>
      <c r="D5" s="9">
        <v>1897</v>
      </c>
      <c r="E5" s="9">
        <v>2426</v>
      </c>
      <c r="F5" s="9">
        <v>3073</v>
      </c>
      <c r="G5" s="9">
        <v>1195</v>
      </c>
      <c r="H5" s="9">
        <v>8111</v>
      </c>
      <c r="I5" s="8" t="s">
        <v>6</v>
      </c>
      <c r="J5" s="8" t="s">
        <v>6</v>
      </c>
      <c r="K5" s="9">
        <v>9</v>
      </c>
      <c r="L5" s="8" t="s">
        <v>6</v>
      </c>
      <c r="M5" s="8" t="s">
        <v>6</v>
      </c>
      <c r="N5" s="9">
        <v>8313</v>
      </c>
      <c r="O5" s="9">
        <v>4006</v>
      </c>
      <c r="P5" s="9">
        <v>8141</v>
      </c>
      <c r="Q5" s="9">
        <v>8115</v>
      </c>
    </row>
    <row r="6" spans="1:17" ht="12" customHeight="1">
      <c r="A6" s="8" t="s">
        <v>9</v>
      </c>
      <c r="B6" s="8" t="s">
        <v>6</v>
      </c>
      <c r="C6" s="9">
        <v>949</v>
      </c>
      <c r="D6" s="9">
        <v>68</v>
      </c>
      <c r="E6" s="9">
        <v>16</v>
      </c>
      <c r="F6" s="9">
        <v>1498</v>
      </c>
      <c r="G6" s="9">
        <v>110</v>
      </c>
      <c r="H6" s="8" t="s">
        <v>6</v>
      </c>
      <c r="I6" s="8" t="s">
        <v>6</v>
      </c>
      <c r="J6" s="8" t="s">
        <v>6</v>
      </c>
      <c r="K6" s="8" t="s">
        <v>6</v>
      </c>
      <c r="L6" s="8" t="s">
        <v>6</v>
      </c>
      <c r="M6" s="8" t="s">
        <v>6</v>
      </c>
      <c r="N6" s="8" t="s">
        <v>6</v>
      </c>
      <c r="O6" s="9">
        <v>4412</v>
      </c>
      <c r="P6" s="8" t="s">
        <v>6</v>
      </c>
      <c r="Q6" s="8" t="s">
        <v>6</v>
      </c>
    </row>
    <row r="7" spans="1:17" ht="12" customHeight="1">
      <c r="A7" s="8" t="s">
        <v>10</v>
      </c>
      <c r="B7" s="9">
        <v>241</v>
      </c>
      <c r="C7" s="9">
        <v>50</v>
      </c>
      <c r="D7" s="9">
        <v>79</v>
      </c>
      <c r="E7" s="9">
        <v>17</v>
      </c>
      <c r="F7" s="9">
        <v>28</v>
      </c>
      <c r="G7" s="9">
        <v>27</v>
      </c>
      <c r="H7" s="9">
        <v>260</v>
      </c>
      <c r="I7" s="8" t="s">
        <v>6</v>
      </c>
      <c r="J7" s="8" t="s">
        <v>6</v>
      </c>
      <c r="K7" s="8" t="s">
        <v>6</v>
      </c>
      <c r="L7" s="8" t="s">
        <v>6</v>
      </c>
      <c r="M7" s="8" t="s">
        <v>6</v>
      </c>
      <c r="N7" s="9">
        <v>109</v>
      </c>
      <c r="O7" s="8" t="s">
        <v>6</v>
      </c>
      <c r="P7" s="9">
        <v>254</v>
      </c>
      <c r="Q7" s="8" t="s">
        <v>6</v>
      </c>
    </row>
    <row r="8" spans="1:17" ht="12" customHeight="1">
      <c r="A8" s="8" t="s">
        <v>11</v>
      </c>
      <c r="B8" s="9">
        <v>18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  <c r="H8" s="8" t="s">
        <v>6</v>
      </c>
      <c r="I8" s="8" t="s">
        <v>6</v>
      </c>
      <c r="J8" s="8" t="s">
        <v>6</v>
      </c>
      <c r="K8" s="8" t="s">
        <v>6</v>
      </c>
      <c r="L8" s="8" t="s">
        <v>6</v>
      </c>
      <c r="M8" s="8" t="s">
        <v>6</v>
      </c>
      <c r="N8" s="8" t="s">
        <v>6</v>
      </c>
      <c r="O8" s="8" t="s">
        <v>6</v>
      </c>
      <c r="P8" s="8" t="s">
        <v>6</v>
      </c>
      <c r="Q8" s="8" t="s">
        <v>6</v>
      </c>
    </row>
    <row r="9" spans="1:17" ht="12" customHeight="1">
      <c r="A9" s="8" t="s">
        <v>12</v>
      </c>
      <c r="B9" s="9">
        <v>201</v>
      </c>
      <c r="C9" s="8" t="s">
        <v>6</v>
      </c>
      <c r="D9" s="8" t="s">
        <v>6</v>
      </c>
      <c r="E9" s="9">
        <v>254</v>
      </c>
      <c r="F9" s="8" t="s">
        <v>6</v>
      </c>
      <c r="G9" s="8" t="s">
        <v>6</v>
      </c>
      <c r="H9" s="8" t="s">
        <v>6</v>
      </c>
      <c r="I9" s="8" t="s">
        <v>6</v>
      </c>
      <c r="J9" s="8" t="s">
        <v>6</v>
      </c>
      <c r="K9" s="8" t="s">
        <v>6</v>
      </c>
      <c r="L9" s="8" t="s">
        <v>6</v>
      </c>
      <c r="M9" s="8" t="s">
        <v>6</v>
      </c>
      <c r="N9" s="8" t="s">
        <v>6</v>
      </c>
      <c r="O9" s="8" t="s">
        <v>6</v>
      </c>
      <c r="P9" s="8" t="s">
        <v>6</v>
      </c>
      <c r="Q9" s="8" t="s">
        <v>6</v>
      </c>
    </row>
    <row r="10" spans="1:17" ht="12" customHeight="1">
      <c r="A10" s="8" t="s">
        <v>13</v>
      </c>
      <c r="B10" s="9">
        <v>666</v>
      </c>
      <c r="C10" s="8" t="s">
        <v>6</v>
      </c>
      <c r="D10" s="9">
        <v>529</v>
      </c>
      <c r="E10" s="9">
        <v>1306</v>
      </c>
      <c r="F10" s="8" t="s">
        <v>6</v>
      </c>
      <c r="G10" s="8" t="s">
        <v>6</v>
      </c>
      <c r="H10" s="8" t="s">
        <v>6</v>
      </c>
      <c r="I10" s="8" t="s">
        <v>6</v>
      </c>
      <c r="J10" s="8" t="s">
        <v>6</v>
      </c>
      <c r="K10" s="8" t="s">
        <v>6</v>
      </c>
      <c r="L10" s="8" t="s">
        <v>6</v>
      </c>
      <c r="M10" s="8" t="s">
        <v>6</v>
      </c>
      <c r="N10" s="8" t="s">
        <v>6</v>
      </c>
      <c r="O10" s="8" t="s">
        <v>6</v>
      </c>
      <c r="P10" s="8" t="s">
        <v>6</v>
      </c>
      <c r="Q10" s="8" t="s">
        <v>6</v>
      </c>
    </row>
    <row r="11" spans="1:17" ht="12" customHeight="1">
      <c r="A11" s="8" t="s">
        <v>14</v>
      </c>
      <c r="B11" s="8" t="s">
        <v>6</v>
      </c>
      <c r="C11" s="9">
        <v>2</v>
      </c>
      <c r="D11" s="8" t="s">
        <v>6</v>
      </c>
      <c r="E11" s="9">
        <v>1</v>
      </c>
      <c r="F11" s="8" t="s">
        <v>6</v>
      </c>
      <c r="G11" s="9">
        <v>11</v>
      </c>
      <c r="H11" s="8" t="s">
        <v>6</v>
      </c>
      <c r="I11" s="9">
        <v>259</v>
      </c>
      <c r="J11" s="9">
        <v>113</v>
      </c>
      <c r="K11" s="9">
        <v>125</v>
      </c>
      <c r="L11" s="9">
        <v>161</v>
      </c>
      <c r="M11" s="9">
        <v>214</v>
      </c>
      <c r="N11" s="8" t="s">
        <v>6</v>
      </c>
      <c r="O11" s="8" t="s">
        <v>6</v>
      </c>
      <c r="P11" s="8" t="s">
        <v>6</v>
      </c>
      <c r="Q11" s="8" t="s">
        <v>6</v>
      </c>
    </row>
    <row r="12" spans="1:17" ht="12" customHeight="1">
      <c r="A12" s="8" t="s">
        <v>15</v>
      </c>
      <c r="B12" s="8" t="s">
        <v>6</v>
      </c>
      <c r="C12" s="9">
        <v>1008</v>
      </c>
      <c r="D12" s="8" t="s">
        <v>6</v>
      </c>
      <c r="E12" s="8" t="s">
        <v>6</v>
      </c>
      <c r="F12" s="9">
        <v>678</v>
      </c>
      <c r="G12" s="8" t="s">
        <v>6</v>
      </c>
      <c r="H12" s="8" t="s">
        <v>6</v>
      </c>
      <c r="I12" s="8" t="s">
        <v>6</v>
      </c>
      <c r="J12" s="8" t="s">
        <v>6</v>
      </c>
      <c r="K12" s="8" t="s">
        <v>6</v>
      </c>
      <c r="L12" s="8" t="s">
        <v>6</v>
      </c>
      <c r="M12" s="8" t="s">
        <v>6</v>
      </c>
      <c r="N12" s="8" t="s">
        <v>6</v>
      </c>
      <c r="O12" s="8" t="s">
        <v>6</v>
      </c>
      <c r="P12" s="8" t="s">
        <v>6</v>
      </c>
      <c r="Q12" s="8" t="s">
        <v>6</v>
      </c>
    </row>
    <row r="13" spans="1:17" ht="12" customHeight="1">
      <c r="A13" s="8" t="s">
        <v>16</v>
      </c>
      <c r="B13" s="9">
        <v>61</v>
      </c>
      <c r="C13" s="9">
        <v>15</v>
      </c>
      <c r="D13" s="9">
        <v>40</v>
      </c>
      <c r="E13" s="9">
        <v>504</v>
      </c>
      <c r="F13" s="9">
        <v>299</v>
      </c>
      <c r="G13" s="9">
        <v>7</v>
      </c>
      <c r="H13" s="9">
        <v>3</v>
      </c>
      <c r="I13" s="9">
        <v>4</v>
      </c>
      <c r="J13" s="9">
        <v>1</v>
      </c>
      <c r="K13" s="9">
        <v>2</v>
      </c>
      <c r="L13" s="9">
        <v>1</v>
      </c>
      <c r="M13" s="9">
        <v>56</v>
      </c>
      <c r="N13" s="8" t="s">
        <v>6</v>
      </c>
      <c r="O13" s="8" t="s">
        <v>6</v>
      </c>
      <c r="P13" s="8" t="s">
        <v>6</v>
      </c>
      <c r="Q13" s="9">
        <v>24</v>
      </c>
    </row>
    <row r="14" spans="1:17" ht="12" customHeight="1">
      <c r="A14" s="8" t="s">
        <v>17</v>
      </c>
      <c r="B14" s="9">
        <v>7</v>
      </c>
      <c r="C14" s="9">
        <v>0</v>
      </c>
      <c r="D14" s="9">
        <v>0</v>
      </c>
      <c r="E14" s="9">
        <v>0</v>
      </c>
      <c r="F14" s="8" t="s">
        <v>6</v>
      </c>
      <c r="G14" s="8" t="s">
        <v>6</v>
      </c>
      <c r="H14" s="8" t="s">
        <v>6</v>
      </c>
      <c r="I14" s="8" t="s">
        <v>6</v>
      </c>
      <c r="J14" s="8" t="s">
        <v>6</v>
      </c>
      <c r="K14" s="8" t="s">
        <v>6</v>
      </c>
      <c r="L14" s="8" t="s">
        <v>6</v>
      </c>
      <c r="M14" s="8" t="s">
        <v>6</v>
      </c>
      <c r="N14" s="8" t="s">
        <v>6</v>
      </c>
      <c r="O14" s="8" t="s">
        <v>6</v>
      </c>
      <c r="P14" s="8" t="s">
        <v>6</v>
      </c>
      <c r="Q14" s="8" t="s">
        <v>6</v>
      </c>
    </row>
    <row r="15" spans="1:17" ht="12" customHeight="1">
      <c r="A15" s="8" t="s">
        <v>18</v>
      </c>
      <c r="B15" s="9">
        <v>51</v>
      </c>
      <c r="C15" s="9">
        <v>2</v>
      </c>
      <c r="D15" s="9">
        <v>9</v>
      </c>
      <c r="E15" s="8" t="s">
        <v>6</v>
      </c>
      <c r="F15" s="8" t="s">
        <v>6</v>
      </c>
      <c r="G15" s="8" t="s">
        <v>6</v>
      </c>
      <c r="H15" s="8" t="s">
        <v>6</v>
      </c>
      <c r="I15" s="8" t="s">
        <v>6</v>
      </c>
      <c r="J15" s="8" t="s">
        <v>6</v>
      </c>
      <c r="K15" s="8" t="s">
        <v>6</v>
      </c>
      <c r="L15" s="8" t="s">
        <v>6</v>
      </c>
      <c r="M15" s="8" t="s">
        <v>6</v>
      </c>
      <c r="N15" s="8" t="s">
        <v>6</v>
      </c>
      <c r="O15" s="8" t="s">
        <v>6</v>
      </c>
      <c r="P15" s="8" t="s">
        <v>6</v>
      </c>
      <c r="Q15" s="8" t="s">
        <v>6</v>
      </c>
    </row>
    <row r="16" spans="1:17" ht="12" customHeight="1">
      <c r="A16" s="8" t="s">
        <v>19</v>
      </c>
      <c r="B16" s="9">
        <v>39</v>
      </c>
      <c r="C16" s="9">
        <v>82</v>
      </c>
      <c r="D16" s="9">
        <v>5</v>
      </c>
      <c r="E16" s="8" t="s">
        <v>6</v>
      </c>
      <c r="F16" s="9">
        <v>324</v>
      </c>
      <c r="G16" s="8" t="s">
        <v>6</v>
      </c>
      <c r="H16" s="8" t="s">
        <v>6</v>
      </c>
      <c r="I16" s="8" t="s">
        <v>6</v>
      </c>
      <c r="J16" s="8" t="s">
        <v>6</v>
      </c>
      <c r="K16" s="8" t="s">
        <v>6</v>
      </c>
      <c r="L16" s="8" t="s">
        <v>6</v>
      </c>
      <c r="M16" s="8" t="s">
        <v>6</v>
      </c>
      <c r="N16" s="8" t="s">
        <v>6</v>
      </c>
      <c r="O16" s="8" t="s">
        <v>6</v>
      </c>
      <c r="P16" s="8" t="s">
        <v>6</v>
      </c>
      <c r="Q16" s="8" t="s">
        <v>6</v>
      </c>
    </row>
    <row r="17" spans="1:17" ht="12" customHeight="1">
      <c r="A17" s="8" t="s">
        <v>20</v>
      </c>
      <c r="B17" s="9">
        <v>357</v>
      </c>
      <c r="C17" s="9">
        <v>37</v>
      </c>
      <c r="D17" s="9">
        <v>55</v>
      </c>
      <c r="E17" s="9">
        <v>15</v>
      </c>
      <c r="F17" s="8" t="s">
        <v>6</v>
      </c>
      <c r="G17" s="8" t="s">
        <v>6</v>
      </c>
      <c r="H17" s="8" t="s">
        <v>6</v>
      </c>
      <c r="I17" s="8" t="s">
        <v>6</v>
      </c>
      <c r="J17" s="8" t="s">
        <v>6</v>
      </c>
      <c r="K17" s="8" t="s">
        <v>6</v>
      </c>
      <c r="L17" s="8" t="s">
        <v>6</v>
      </c>
      <c r="M17" s="8" t="s">
        <v>6</v>
      </c>
      <c r="N17" s="8" t="s">
        <v>6</v>
      </c>
      <c r="O17" s="8" t="s">
        <v>6</v>
      </c>
      <c r="P17" s="8" t="s">
        <v>6</v>
      </c>
      <c r="Q17" s="8" t="s">
        <v>6</v>
      </c>
    </row>
    <row r="18" spans="1:17" ht="12" customHeight="1">
      <c r="A18" s="8" t="s">
        <v>21</v>
      </c>
      <c r="B18" s="9">
        <v>951</v>
      </c>
      <c r="C18" s="9">
        <v>304</v>
      </c>
      <c r="D18" s="9">
        <v>439</v>
      </c>
      <c r="E18" s="9">
        <v>233</v>
      </c>
      <c r="F18" s="9">
        <v>765</v>
      </c>
      <c r="G18" s="9">
        <v>107</v>
      </c>
      <c r="H18" s="9">
        <v>5</v>
      </c>
      <c r="I18" s="9">
        <v>276</v>
      </c>
      <c r="J18" s="9">
        <v>50</v>
      </c>
      <c r="K18" s="9">
        <v>173</v>
      </c>
      <c r="L18" s="9">
        <v>142</v>
      </c>
      <c r="M18" s="9">
        <v>2</v>
      </c>
      <c r="N18" s="9">
        <v>4</v>
      </c>
      <c r="O18" s="9">
        <v>177</v>
      </c>
      <c r="P18" s="8" t="s">
        <v>6</v>
      </c>
      <c r="Q18" s="9">
        <v>67</v>
      </c>
    </row>
    <row r="19" spans="1:17" ht="12" customHeight="1">
      <c r="A19" s="8" t="s">
        <v>22</v>
      </c>
      <c r="B19" s="9">
        <v>1</v>
      </c>
      <c r="C19" s="9">
        <v>1</v>
      </c>
      <c r="D19" s="9">
        <v>1</v>
      </c>
      <c r="E19" s="9">
        <v>1</v>
      </c>
      <c r="F19" s="9">
        <v>1</v>
      </c>
      <c r="G19" s="9">
        <v>1</v>
      </c>
      <c r="H19" s="9">
        <v>1</v>
      </c>
      <c r="I19" s="9">
        <v>1</v>
      </c>
      <c r="J19" s="9">
        <v>1</v>
      </c>
      <c r="K19" s="9">
        <v>1</v>
      </c>
      <c r="L19" s="9">
        <v>1</v>
      </c>
      <c r="M19" s="9">
        <v>1</v>
      </c>
      <c r="N19" s="9">
        <v>1</v>
      </c>
      <c r="O19" s="9">
        <v>1</v>
      </c>
      <c r="P19" s="9">
        <v>1</v>
      </c>
      <c r="Q19" s="9">
        <v>1</v>
      </c>
    </row>
    <row r="20" spans="1:17" ht="12" customHeight="1">
      <c r="A20" s="8" t="s">
        <v>23</v>
      </c>
      <c r="B20" s="9">
        <v>56</v>
      </c>
      <c r="C20" s="9">
        <v>43</v>
      </c>
      <c r="D20" s="9">
        <v>136</v>
      </c>
      <c r="E20" s="9">
        <v>21</v>
      </c>
      <c r="F20" s="9">
        <v>3</v>
      </c>
      <c r="G20" s="8" t="s">
        <v>6</v>
      </c>
      <c r="H20" s="8" t="s">
        <v>6</v>
      </c>
      <c r="I20" s="8" t="s">
        <v>6</v>
      </c>
      <c r="J20" s="8" t="s">
        <v>6</v>
      </c>
      <c r="K20" s="8" t="s">
        <v>6</v>
      </c>
      <c r="L20" s="8" t="s">
        <v>6</v>
      </c>
      <c r="M20" s="8" t="s">
        <v>6</v>
      </c>
      <c r="N20" s="8" t="s">
        <v>6</v>
      </c>
      <c r="O20" s="8" t="s">
        <v>6</v>
      </c>
      <c r="P20" s="8" t="s">
        <v>6</v>
      </c>
      <c r="Q20" s="8" t="s">
        <v>6</v>
      </c>
    </row>
    <row r="21" spans="1:17" ht="12" customHeight="1">
      <c r="A21" s="8" t="s">
        <v>24</v>
      </c>
      <c r="B21" s="9">
        <v>1869</v>
      </c>
      <c r="C21" s="9">
        <v>638</v>
      </c>
      <c r="D21" s="9">
        <v>793</v>
      </c>
      <c r="E21" s="9">
        <v>69</v>
      </c>
      <c r="F21" s="9">
        <v>96</v>
      </c>
      <c r="G21" s="9">
        <v>60</v>
      </c>
      <c r="H21" s="9">
        <v>22</v>
      </c>
      <c r="I21" s="8" t="s">
        <v>6</v>
      </c>
      <c r="J21" s="8" t="s">
        <v>6</v>
      </c>
      <c r="K21" s="8" t="s">
        <v>6</v>
      </c>
      <c r="L21" s="8" t="s">
        <v>6</v>
      </c>
      <c r="M21" s="8" t="s">
        <v>6</v>
      </c>
      <c r="N21" s="8" t="s">
        <v>6</v>
      </c>
      <c r="O21" s="8" t="s">
        <v>6</v>
      </c>
      <c r="P21" s="8" t="s">
        <v>6</v>
      </c>
      <c r="Q21" s="8" t="s">
        <v>6</v>
      </c>
    </row>
    <row r="22" spans="1:17" ht="12" customHeight="1">
      <c r="A22" s="8" t="s">
        <v>25</v>
      </c>
      <c r="B22" s="8" t="s">
        <v>6</v>
      </c>
      <c r="C22" s="9">
        <v>397</v>
      </c>
      <c r="D22" s="8" t="s">
        <v>6</v>
      </c>
      <c r="E22" s="8" t="s">
        <v>6</v>
      </c>
      <c r="F22" s="9">
        <v>317</v>
      </c>
      <c r="G22" s="8" t="s">
        <v>6</v>
      </c>
      <c r="H22" s="8" t="s">
        <v>6</v>
      </c>
      <c r="I22" s="8" t="s">
        <v>6</v>
      </c>
      <c r="J22" s="8" t="s">
        <v>6</v>
      </c>
      <c r="K22" s="8" t="s">
        <v>6</v>
      </c>
      <c r="L22" s="8" t="s">
        <v>6</v>
      </c>
      <c r="M22" s="8" t="s">
        <v>6</v>
      </c>
      <c r="N22" s="8" t="s">
        <v>6</v>
      </c>
      <c r="O22" s="8" t="s">
        <v>6</v>
      </c>
      <c r="P22" s="8" t="s">
        <v>6</v>
      </c>
      <c r="Q22" s="8" t="s">
        <v>6</v>
      </c>
    </row>
    <row r="23" spans="1:17" ht="12" customHeight="1">
      <c r="A23" s="8" t="s">
        <v>26</v>
      </c>
      <c r="B23" s="9">
        <v>28</v>
      </c>
      <c r="C23" s="9">
        <v>30</v>
      </c>
      <c r="D23" s="9">
        <v>50</v>
      </c>
      <c r="E23" s="8" t="s">
        <v>6</v>
      </c>
      <c r="F23" s="8" t="s">
        <v>6</v>
      </c>
      <c r="G23" s="9">
        <v>1</v>
      </c>
      <c r="H23" s="8" t="s">
        <v>6</v>
      </c>
      <c r="I23" s="8" t="s">
        <v>6</v>
      </c>
      <c r="J23" s="8" t="s">
        <v>6</v>
      </c>
      <c r="K23" s="8" t="s">
        <v>6</v>
      </c>
      <c r="L23" s="8" t="s">
        <v>6</v>
      </c>
      <c r="M23" s="8" t="s">
        <v>6</v>
      </c>
      <c r="N23" s="8" t="s">
        <v>6</v>
      </c>
      <c r="O23" s="8" t="s">
        <v>6</v>
      </c>
      <c r="P23" s="8" t="s">
        <v>6</v>
      </c>
      <c r="Q23" s="8" t="s">
        <v>6</v>
      </c>
    </row>
    <row r="24" spans="1:17" ht="12" customHeight="1">
      <c r="A24" s="8" t="s">
        <v>27</v>
      </c>
      <c r="B24" s="9">
        <v>1494</v>
      </c>
      <c r="C24" s="9">
        <v>119</v>
      </c>
      <c r="D24" s="9">
        <v>902</v>
      </c>
      <c r="E24" s="9">
        <v>162</v>
      </c>
      <c r="F24" s="9">
        <v>170</v>
      </c>
      <c r="G24" s="9">
        <v>164</v>
      </c>
      <c r="H24" s="9">
        <v>94</v>
      </c>
      <c r="I24" s="8" t="s">
        <v>6</v>
      </c>
      <c r="J24" s="8" t="s">
        <v>6</v>
      </c>
      <c r="K24" s="9">
        <v>1</v>
      </c>
      <c r="L24" s="8" t="s">
        <v>6</v>
      </c>
      <c r="M24" s="8" t="s">
        <v>6</v>
      </c>
      <c r="N24" s="8" t="s">
        <v>6</v>
      </c>
      <c r="O24" s="8" t="s">
        <v>6</v>
      </c>
      <c r="P24" s="8" t="s">
        <v>6</v>
      </c>
      <c r="Q24" s="8" t="s">
        <v>6</v>
      </c>
    </row>
    <row r="25" spans="1:17" ht="12" customHeight="1">
      <c r="A25" s="8" t="s">
        <v>28</v>
      </c>
      <c r="B25" s="8" t="s">
        <v>6</v>
      </c>
      <c r="C25" s="9">
        <v>104</v>
      </c>
      <c r="D25" s="9">
        <v>12</v>
      </c>
      <c r="E25" s="8" t="s">
        <v>6</v>
      </c>
      <c r="F25" s="9">
        <v>39</v>
      </c>
      <c r="G25" s="8" t="s">
        <v>6</v>
      </c>
      <c r="H25" s="8" t="s">
        <v>6</v>
      </c>
      <c r="I25" s="8" t="s">
        <v>6</v>
      </c>
      <c r="J25" s="8" t="s">
        <v>6</v>
      </c>
      <c r="K25" s="8" t="s">
        <v>6</v>
      </c>
      <c r="L25" s="8" t="s">
        <v>6</v>
      </c>
      <c r="M25" s="8" t="s">
        <v>6</v>
      </c>
      <c r="N25" s="8" t="s">
        <v>6</v>
      </c>
      <c r="O25" s="8" t="s">
        <v>6</v>
      </c>
      <c r="P25" s="8" t="s">
        <v>6</v>
      </c>
      <c r="Q25" s="8" t="s">
        <v>6</v>
      </c>
    </row>
    <row r="26" spans="1:17" ht="12" customHeight="1">
      <c r="A26" s="8" t="s">
        <v>29</v>
      </c>
      <c r="B26" s="9">
        <v>95</v>
      </c>
      <c r="C26" s="9">
        <v>139</v>
      </c>
      <c r="D26" s="9">
        <v>30</v>
      </c>
      <c r="E26" s="9">
        <v>1230</v>
      </c>
      <c r="F26" s="9">
        <v>72</v>
      </c>
      <c r="G26" s="9">
        <v>6</v>
      </c>
      <c r="H26" s="9">
        <v>77</v>
      </c>
      <c r="I26" s="8" t="s">
        <v>6</v>
      </c>
      <c r="J26" s="8" t="s">
        <v>6</v>
      </c>
      <c r="K26" s="8" t="s">
        <v>6</v>
      </c>
      <c r="L26" s="8" t="s">
        <v>6</v>
      </c>
      <c r="M26" s="8" t="s">
        <v>6</v>
      </c>
      <c r="N26" s="8" t="s">
        <v>6</v>
      </c>
      <c r="O26" s="8" t="s">
        <v>6</v>
      </c>
      <c r="P26" s="8" t="s">
        <v>6</v>
      </c>
      <c r="Q26" s="8" t="s">
        <v>6</v>
      </c>
    </row>
    <row r="27" spans="1:17" ht="12" customHeight="1">
      <c r="A27" s="8" t="s">
        <v>30</v>
      </c>
      <c r="B27" s="9">
        <v>209</v>
      </c>
      <c r="C27" s="9">
        <v>298</v>
      </c>
      <c r="D27" s="9">
        <v>299</v>
      </c>
      <c r="E27" s="9">
        <v>697</v>
      </c>
      <c r="F27" s="9">
        <v>557</v>
      </c>
      <c r="G27" s="8" t="s">
        <v>6</v>
      </c>
      <c r="H27" s="8" t="s">
        <v>6</v>
      </c>
      <c r="I27" s="8" t="s">
        <v>6</v>
      </c>
      <c r="J27" s="8" t="s">
        <v>6</v>
      </c>
      <c r="K27" s="8" t="s">
        <v>6</v>
      </c>
      <c r="L27" s="8" t="s">
        <v>6</v>
      </c>
      <c r="M27" s="8" t="s">
        <v>6</v>
      </c>
      <c r="N27" s="8" t="s">
        <v>6</v>
      </c>
      <c r="O27" s="8" t="s">
        <v>6</v>
      </c>
      <c r="P27" s="8" t="s">
        <v>6</v>
      </c>
      <c r="Q27" s="8" t="s">
        <v>6</v>
      </c>
    </row>
    <row r="28" spans="1:17" ht="12" customHeight="1">
      <c r="A28" s="8" t="s">
        <v>31</v>
      </c>
      <c r="B28" s="9">
        <v>790</v>
      </c>
      <c r="C28" s="9">
        <v>37</v>
      </c>
      <c r="D28" s="9">
        <v>882</v>
      </c>
      <c r="E28" s="9">
        <v>237</v>
      </c>
      <c r="F28" s="9">
        <v>8</v>
      </c>
      <c r="G28" s="9">
        <v>127</v>
      </c>
      <c r="H28" s="8" t="s">
        <v>6</v>
      </c>
      <c r="I28" s="9">
        <v>91</v>
      </c>
      <c r="J28" s="9">
        <v>18</v>
      </c>
      <c r="K28" s="9">
        <v>2</v>
      </c>
      <c r="L28" s="9">
        <v>1</v>
      </c>
      <c r="M28" s="9">
        <v>437</v>
      </c>
      <c r="N28" s="9">
        <v>356</v>
      </c>
      <c r="O28" s="9">
        <v>187</v>
      </c>
      <c r="P28" s="9">
        <v>388</v>
      </c>
      <c r="Q28" s="9">
        <v>436</v>
      </c>
    </row>
    <row r="29" spans="1:17" ht="12" customHeight="1">
      <c r="A29" s="8" t="s">
        <v>32</v>
      </c>
      <c r="B29" s="9">
        <v>446</v>
      </c>
      <c r="C29" s="9">
        <v>4</v>
      </c>
      <c r="D29" s="9">
        <v>66</v>
      </c>
      <c r="E29" s="9">
        <v>575</v>
      </c>
      <c r="F29" s="8" t="s">
        <v>6</v>
      </c>
      <c r="G29" s="9">
        <v>5</v>
      </c>
      <c r="H29" s="8" t="s">
        <v>6</v>
      </c>
      <c r="I29" s="8" t="s">
        <v>6</v>
      </c>
      <c r="J29" s="8" t="s">
        <v>6</v>
      </c>
      <c r="K29" s="8" t="s">
        <v>6</v>
      </c>
      <c r="L29" s="8" t="s">
        <v>6</v>
      </c>
      <c r="M29" s="8" t="s">
        <v>6</v>
      </c>
      <c r="N29" s="8" t="s">
        <v>6</v>
      </c>
      <c r="O29" s="8" t="s">
        <v>6</v>
      </c>
      <c r="P29" s="8" t="s">
        <v>6</v>
      </c>
      <c r="Q29" s="8" t="s">
        <v>6</v>
      </c>
    </row>
    <row r="30" spans="1:17" ht="12" customHeight="1">
      <c r="A30" s="8" t="s">
        <v>33</v>
      </c>
      <c r="B30" s="8" t="s">
        <v>6</v>
      </c>
      <c r="C30" s="8" t="s">
        <v>6</v>
      </c>
      <c r="D30" s="9">
        <v>19</v>
      </c>
      <c r="E30" s="8" t="s">
        <v>6</v>
      </c>
      <c r="F30" s="8" t="s">
        <v>6</v>
      </c>
      <c r="G30" s="8" t="s">
        <v>6</v>
      </c>
      <c r="H30" s="8" t="s">
        <v>6</v>
      </c>
      <c r="I30" s="8" t="s">
        <v>6</v>
      </c>
      <c r="J30" s="8" t="s">
        <v>6</v>
      </c>
      <c r="K30" s="8" t="s">
        <v>6</v>
      </c>
      <c r="L30" s="8" t="s">
        <v>6</v>
      </c>
      <c r="M30" s="8" t="s">
        <v>6</v>
      </c>
      <c r="N30" s="8" t="s">
        <v>6</v>
      </c>
      <c r="O30" s="8" t="s">
        <v>6</v>
      </c>
      <c r="P30" s="8" t="s">
        <v>6</v>
      </c>
      <c r="Q30" s="8" t="s">
        <v>6</v>
      </c>
    </row>
    <row r="31" spans="1:17" ht="12" customHeight="1">
      <c r="A31" s="10" t="s">
        <v>34</v>
      </c>
      <c r="B31" s="11">
        <v>8784</v>
      </c>
      <c r="C31" s="11">
        <v>8785</v>
      </c>
      <c r="D31" s="11">
        <v>8785</v>
      </c>
      <c r="E31" s="11">
        <v>8784</v>
      </c>
      <c r="F31" s="11">
        <v>8784</v>
      </c>
      <c r="G31" s="11">
        <v>8784</v>
      </c>
      <c r="H31" s="11">
        <v>8784</v>
      </c>
      <c r="I31" s="11">
        <v>8784</v>
      </c>
      <c r="J31" s="11">
        <v>8784</v>
      </c>
      <c r="K31" s="11">
        <v>8784</v>
      </c>
      <c r="L31" s="11">
        <v>8784</v>
      </c>
      <c r="M31" s="11">
        <v>8784</v>
      </c>
      <c r="N31" s="11">
        <v>8784</v>
      </c>
      <c r="O31" s="11">
        <v>8784</v>
      </c>
      <c r="P31" s="11">
        <v>8784</v>
      </c>
      <c r="Q31" s="11">
        <v>8784</v>
      </c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AG55"/>
  <sheetViews>
    <sheetView topLeftCell="G10" workbookViewId="0">
      <selection activeCell="U50" sqref="U50"/>
    </sheetView>
  </sheetViews>
  <sheetFormatPr defaultRowHeight="12" customHeight="1"/>
  <cols>
    <col min="1" max="1" width="11.7109375" style="6" customWidth="1"/>
    <col min="2" max="2" width="9.140625" style="6"/>
    <col min="3" max="3" width="4.85546875" style="6" customWidth="1"/>
    <col min="4" max="4" width="9.140625" style="6"/>
    <col min="5" max="5" width="4.85546875" style="6" customWidth="1"/>
    <col min="6" max="6" width="9.140625" style="6"/>
    <col min="7" max="7" width="4.85546875" style="6" customWidth="1"/>
    <col min="8" max="8" width="9.140625" style="6"/>
    <col min="9" max="9" width="4.85546875" style="6" customWidth="1"/>
    <col min="10" max="10" width="9.140625" style="6"/>
    <col min="11" max="11" width="4.85546875" style="6" customWidth="1"/>
    <col min="12" max="12" width="9.140625" style="6"/>
    <col min="13" max="13" width="4.85546875" style="6" customWidth="1"/>
    <col min="14" max="14" width="9.140625" style="6"/>
    <col min="15" max="15" width="4.85546875" style="6" customWidth="1"/>
    <col min="16" max="16" width="9.140625" style="6"/>
    <col min="17" max="17" width="4.85546875" style="6" customWidth="1"/>
    <col min="18" max="18" width="9.140625" style="6"/>
    <col min="19" max="19" width="4.85546875" style="6" customWidth="1"/>
    <col min="20" max="20" width="9.140625" style="6"/>
    <col min="21" max="21" width="4.85546875" style="6" customWidth="1"/>
    <col min="22" max="22" width="9.140625" style="6"/>
    <col min="23" max="23" width="4.85546875" style="6" customWidth="1"/>
    <col min="24" max="24" width="9.140625" style="6"/>
    <col min="25" max="25" width="4.85546875" style="6" customWidth="1"/>
    <col min="26" max="26" width="9.140625" style="6"/>
    <col min="27" max="27" width="4.85546875" style="6" customWidth="1"/>
    <col min="28" max="28" width="9.140625" style="6"/>
    <col min="29" max="29" width="4.85546875" style="6" customWidth="1"/>
    <col min="30" max="30" width="9.140625" style="6"/>
    <col min="31" max="31" width="4.85546875" style="6" customWidth="1"/>
    <col min="32" max="32" width="9.140625" style="6"/>
    <col min="33" max="33" width="4.85546875" style="6" customWidth="1"/>
    <col min="34" max="16384" width="9.140625" style="6"/>
  </cols>
  <sheetData>
    <row r="1" spans="1:33" ht="18.75" customHeight="1">
      <c r="A1" s="13" t="s">
        <v>54</v>
      </c>
    </row>
    <row r="2" spans="1:33" s="34" customFormat="1" ht="12" customHeight="1">
      <c r="A2" s="32" t="s">
        <v>48</v>
      </c>
      <c r="B2" s="17" t="s">
        <v>1</v>
      </c>
      <c r="C2" s="28" t="s">
        <v>62</v>
      </c>
      <c r="D2" s="23" t="s">
        <v>2</v>
      </c>
      <c r="E2" s="28" t="s">
        <v>62</v>
      </c>
      <c r="F2" s="17" t="s">
        <v>4</v>
      </c>
      <c r="G2" s="28" t="s">
        <v>62</v>
      </c>
      <c r="H2" s="17" t="s">
        <v>37</v>
      </c>
      <c r="I2" s="28" t="s">
        <v>62</v>
      </c>
      <c r="J2" s="17" t="s">
        <v>3</v>
      </c>
      <c r="K2" s="28" t="s">
        <v>62</v>
      </c>
      <c r="L2" s="17" t="s">
        <v>40</v>
      </c>
      <c r="M2" s="28" t="s">
        <v>62</v>
      </c>
      <c r="N2" s="17" t="s">
        <v>47</v>
      </c>
      <c r="O2" s="28" t="s">
        <v>62</v>
      </c>
      <c r="P2" s="17" t="s">
        <v>38</v>
      </c>
      <c r="Q2" s="28" t="s">
        <v>62</v>
      </c>
      <c r="R2" s="17" t="s">
        <v>45</v>
      </c>
      <c r="S2" s="28" t="s">
        <v>62</v>
      </c>
      <c r="T2" s="17" t="s">
        <v>39</v>
      </c>
      <c r="U2" s="28" t="s">
        <v>62</v>
      </c>
      <c r="V2" s="17" t="s">
        <v>42</v>
      </c>
      <c r="W2" s="28" t="s">
        <v>62</v>
      </c>
      <c r="X2" s="17" t="s">
        <v>44</v>
      </c>
      <c r="Y2" s="28" t="s">
        <v>62</v>
      </c>
      <c r="Z2" s="17" t="s">
        <v>36</v>
      </c>
      <c r="AA2" s="28" t="s">
        <v>62</v>
      </c>
      <c r="AB2" s="17" t="s">
        <v>41</v>
      </c>
      <c r="AC2" s="28" t="s">
        <v>62</v>
      </c>
      <c r="AD2" s="17" t="s">
        <v>43</v>
      </c>
      <c r="AE2" s="28"/>
      <c r="AF2" s="17" t="s">
        <v>46</v>
      </c>
      <c r="AG2" s="17" t="s">
        <v>62</v>
      </c>
    </row>
    <row r="3" spans="1:33" ht="12" customHeight="1">
      <c r="A3" s="14" t="s">
        <v>5</v>
      </c>
      <c r="B3" s="12">
        <v>474</v>
      </c>
      <c r="C3" s="29">
        <f t="shared" ref="C3:C10" si="0">IF(B3&lt;&gt;"",B3/$B$32,"")</f>
        <v>7.1731234866828086E-2</v>
      </c>
      <c r="D3" s="24">
        <v>1084</v>
      </c>
      <c r="E3" s="29">
        <f>IF(D3&lt;&gt;"",D3/D$32,"")</f>
        <v>0.1667435779110906</v>
      </c>
      <c r="F3" s="12">
        <v>1491</v>
      </c>
      <c r="G3" s="29">
        <f>IF(F3&lt;&gt;"",F3/F$32,"")</f>
        <v>0.23062645011600927</v>
      </c>
      <c r="H3" s="12">
        <v>582</v>
      </c>
      <c r="I3" s="29">
        <f>IF(H3&lt;&gt;"",H3/H$32,"")</f>
        <v>9.1769157994323558E-2</v>
      </c>
      <c r="J3" s="12">
        <v>701</v>
      </c>
      <c r="K3" s="29">
        <f>IF(J3&lt;&gt;"",J3/J$32,"")</f>
        <v>0.10929217337075148</v>
      </c>
      <c r="L3" s="12">
        <v>5160</v>
      </c>
      <c r="M3" s="29">
        <f>IF(L3&lt;&gt;"",L3/L$32,"")</f>
        <v>0.79592781119851919</v>
      </c>
      <c r="N3" s="12">
        <v>6</v>
      </c>
      <c r="O3" s="29">
        <f>IF(N3&lt;&gt;"",N3/N$32,"")</f>
        <v>9.5892600287677805E-4</v>
      </c>
      <c r="P3" s="12">
        <v>5761</v>
      </c>
      <c r="Q3" s="29">
        <f>IF(P3&lt;&gt;"",P3/P$32,"")</f>
        <v>0.93827361563517919</v>
      </c>
      <c r="R3" s="12">
        <v>5935</v>
      </c>
      <c r="S3" s="29">
        <f>IF(R3&lt;&gt;"",R3/R$32,"")</f>
        <v>0.97518895826487018</v>
      </c>
      <c r="T3" s="12">
        <v>5587</v>
      </c>
      <c r="U3" s="29">
        <f>IF(T3&lt;&gt;"",T3/T$32,"")</f>
        <v>0.9162020334535913</v>
      </c>
      <c r="V3" s="12">
        <v>5368</v>
      </c>
      <c r="W3" s="29">
        <f>IF(V3&lt;&gt;"",V3/V$32,"")</f>
        <v>0.88566243194192373</v>
      </c>
      <c r="X3" s="12">
        <v>5729</v>
      </c>
      <c r="Y3" s="29">
        <f>IF(X3&lt;&gt;"",X3/X$32,"")</f>
        <v>0.91008737092930903</v>
      </c>
      <c r="Z3" s="12"/>
      <c r="AA3" s="29" t="str">
        <f>IF(Z3&lt;&gt;"",Z3/Z$32,"")</f>
        <v/>
      </c>
      <c r="AB3" s="12"/>
      <c r="AC3" s="29" t="str">
        <f>IF(AB3&lt;&gt;"",AB3/AB$32,"")</f>
        <v/>
      </c>
      <c r="AD3" s="12"/>
      <c r="AE3" s="29" t="str">
        <f>IF(AD3&lt;&gt;"",AD3/AD$32,"")</f>
        <v/>
      </c>
      <c r="AF3" s="12">
        <v>15</v>
      </c>
      <c r="AG3" s="29">
        <f>IF(AF3&lt;&gt;"",AF3/AF$32,"")</f>
        <v>2.3862551702195354E-3</v>
      </c>
    </row>
    <row r="4" spans="1:33" ht="12" customHeight="1">
      <c r="A4" s="14" t="s">
        <v>7</v>
      </c>
      <c r="B4" s="12">
        <v>247</v>
      </c>
      <c r="C4" s="29">
        <f t="shared" si="0"/>
        <v>3.7378934624697338E-2</v>
      </c>
      <c r="D4" s="24">
        <v>232</v>
      </c>
      <c r="E4" s="29">
        <f t="shared" ref="E4:G10" si="1">IF(D4&lt;&gt;"",D4/D$32,"")</f>
        <v>3.568681741270574E-2</v>
      </c>
      <c r="F4" s="12">
        <v>238</v>
      </c>
      <c r="G4" s="29">
        <f t="shared" si="1"/>
        <v>3.6813611755607115E-2</v>
      </c>
      <c r="H4" s="12">
        <v>410</v>
      </c>
      <c r="I4" s="29">
        <f t="shared" ref="I4" si="2">IF(H4&lt;&gt;"",H4/H$32,"")</f>
        <v>6.4648375906654051E-2</v>
      </c>
      <c r="J4" s="12">
        <v>108</v>
      </c>
      <c r="K4" s="29">
        <f t="shared" ref="K4" si="3">IF(J4&lt;&gt;"",J4/J$32,"")</f>
        <v>1.6838166510757719E-2</v>
      </c>
      <c r="L4" s="12">
        <v>27</v>
      </c>
      <c r="M4" s="29">
        <f t="shared" ref="M4" si="4">IF(L4&lt;&gt;"",L4/L$32,"")</f>
        <v>4.1647385469689956E-3</v>
      </c>
      <c r="N4" s="12">
        <v>142</v>
      </c>
      <c r="O4" s="29">
        <f t="shared" ref="O4" si="5">IF(N4&lt;&gt;"",N4/N$32,"")</f>
        <v>2.2694582068083745E-2</v>
      </c>
      <c r="P4" s="12">
        <v>17</v>
      </c>
      <c r="Q4" s="29">
        <f t="shared" ref="Q4" si="6">IF(P4&lt;&gt;"",P4/P$32,"")</f>
        <v>2.7687296416938111E-3</v>
      </c>
      <c r="R4" s="12">
        <v>62</v>
      </c>
      <c r="S4" s="29">
        <f t="shared" ref="S4" si="7">IF(R4&lt;&gt;"",R4/R$32,"")</f>
        <v>1.0187315149523497E-2</v>
      </c>
      <c r="T4" s="12">
        <v>327</v>
      </c>
      <c r="U4" s="29">
        <f t="shared" ref="U4" si="8">IF(T4&lt;&gt;"",T4/T$32,"")</f>
        <v>5.3624139061987534E-2</v>
      </c>
      <c r="V4" s="12">
        <v>562</v>
      </c>
      <c r="W4" s="29">
        <f t="shared" ref="W4" si="9">IF(V4&lt;&gt;"",V4/V$32,"")</f>
        <v>9.2723972941758784E-2</v>
      </c>
      <c r="X4" s="12">
        <v>271</v>
      </c>
      <c r="Y4" s="29">
        <f t="shared" ref="Y4" si="10">IF(X4&lt;&gt;"",X4/X$32,"")</f>
        <v>4.3050039714058776E-2</v>
      </c>
      <c r="Z4" s="12"/>
      <c r="AA4" s="29" t="str">
        <f t="shared" ref="AA4" si="11">IF(Z4&lt;&gt;"",Z4/Z$32,"")</f>
        <v/>
      </c>
      <c r="AB4" s="12"/>
      <c r="AC4" s="29" t="str">
        <f t="shared" ref="AC4" si="12">IF(AB4&lt;&gt;"",AB4/AB$32,"")</f>
        <v/>
      </c>
      <c r="AD4" s="12"/>
      <c r="AE4" s="29" t="str">
        <f t="shared" ref="AE4" si="13">IF(AD4&lt;&gt;"",AD4/AD$32,"")</f>
        <v/>
      </c>
      <c r="AF4" s="12">
        <v>79</v>
      </c>
      <c r="AG4" s="29">
        <f t="shared" ref="AG4" si="14">IF(AF4&lt;&gt;"",AF4/AF$32,"")</f>
        <v>1.2567610563156219E-2</v>
      </c>
    </row>
    <row r="5" spans="1:33" ht="12" customHeight="1">
      <c r="A5" s="14" t="s">
        <v>8</v>
      </c>
      <c r="B5" s="12">
        <v>131</v>
      </c>
      <c r="C5" s="29">
        <f t="shared" si="0"/>
        <v>1.9824455205811137E-2</v>
      </c>
      <c r="D5" s="24">
        <v>2125</v>
      </c>
      <c r="E5" s="29">
        <f t="shared" si="1"/>
        <v>0.32687278880172282</v>
      </c>
      <c r="F5" s="12">
        <v>1632</v>
      </c>
      <c r="G5" s="29">
        <f t="shared" si="1"/>
        <v>0.25243619489559166</v>
      </c>
      <c r="H5" s="12">
        <v>2068</v>
      </c>
      <c r="I5" s="29">
        <f t="shared" ref="I5" si="15">IF(H5&lt;&gt;"",H5/H$32,"")</f>
        <v>0.32608010091453798</v>
      </c>
      <c r="J5" s="12">
        <v>2058</v>
      </c>
      <c r="K5" s="29">
        <f t="shared" ref="K5" si="16">IF(J5&lt;&gt;"",J5/J$32,"")</f>
        <v>0.32086061739943872</v>
      </c>
      <c r="L5" s="12">
        <v>1017</v>
      </c>
      <c r="M5" s="29">
        <f t="shared" ref="M5" si="17">IF(L5&lt;&gt;"",L5/L$32,"")</f>
        <v>0.15687181860249885</v>
      </c>
      <c r="N5" s="12">
        <v>5930</v>
      </c>
      <c r="O5" s="29">
        <f t="shared" ref="O5" si="18">IF(N5&lt;&gt;"",N5/N$32,"")</f>
        <v>0.94773853284321563</v>
      </c>
      <c r="P5" s="12"/>
      <c r="Q5" s="29" t="str">
        <f t="shared" ref="Q5" si="19">IF(P5&lt;&gt;"",P5/P$32,"")</f>
        <v/>
      </c>
      <c r="R5" s="12"/>
      <c r="S5" s="29" t="str">
        <f t="shared" ref="S5" si="20">IF(R5&lt;&gt;"",R5/R$32,"")</f>
        <v/>
      </c>
      <c r="T5" s="12">
        <v>2</v>
      </c>
      <c r="U5" s="29">
        <f t="shared" ref="U5" si="21">IF(T5&lt;&gt;"",T5/T$32,"")</f>
        <v>3.2797638570022957E-4</v>
      </c>
      <c r="V5" s="12"/>
      <c r="W5" s="29" t="str">
        <f t="shared" ref="W5" si="22">IF(V5&lt;&gt;"",V5/V$32,"")</f>
        <v/>
      </c>
      <c r="X5" s="12"/>
      <c r="Y5" s="29" t="str">
        <f t="shared" ref="Y5" si="23">IF(X5&lt;&gt;"",X5/X$32,"")</f>
        <v/>
      </c>
      <c r="Z5" s="12">
        <v>5953</v>
      </c>
      <c r="AA5" s="29">
        <f t="shared" ref="AA5" si="24">IF(Z5&lt;&gt;"",Z5/Z$32,"")</f>
        <v>0.94974473516273128</v>
      </c>
      <c r="AB5" s="12">
        <v>2596</v>
      </c>
      <c r="AC5" s="29">
        <f t="shared" ref="AC5" si="25">IF(AB5&lt;&gt;"",AB5/AB$32,"")</f>
        <v>0.41877722213260204</v>
      </c>
      <c r="AD5" s="12">
        <v>5848</v>
      </c>
      <c r="AE5" s="29">
        <f t="shared" ref="AE5" si="26">IF(AD5&lt;&gt;"",AD5/AD$32,"")</f>
        <v>0.935081547809402</v>
      </c>
      <c r="AF5" s="12">
        <v>5912</v>
      </c>
      <c r="AG5" s="29">
        <f t="shared" ref="AG5" si="27">IF(AF5&lt;&gt;"",AF5/AF$32,"")</f>
        <v>0.94050270442252626</v>
      </c>
    </row>
    <row r="6" spans="1:33" ht="12" customHeight="1">
      <c r="A6" s="14" t="s">
        <v>9</v>
      </c>
      <c r="B6" s="12"/>
      <c r="C6" s="29" t="str">
        <f t="shared" si="0"/>
        <v/>
      </c>
      <c r="D6" s="24">
        <v>857</v>
      </c>
      <c r="E6" s="29">
        <f t="shared" si="1"/>
        <v>0.13182587294262421</v>
      </c>
      <c r="F6" s="12">
        <v>12</v>
      </c>
      <c r="G6" s="29">
        <f t="shared" si="1"/>
        <v>1.8561484918793504E-3</v>
      </c>
      <c r="H6" s="12">
        <v>13</v>
      </c>
      <c r="I6" s="29">
        <f t="shared" ref="I6" si="28">IF(H6&lt;&gt;"",H6/H$32,"")</f>
        <v>2.0498265531378114E-3</v>
      </c>
      <c r="J6" s="12">
        <v>1338</v>
      </c>
      <c r="K6" s="29">
        <f t="shared" ref="K6" si="29">IF(J6&lt;&gt;"",J6/J$32,"")</f>
        <v>0.20860617399438727</v>
      </c>
      <c r="L6" s="12"/>
      <c r="M6" s="29" t="str">
        <f t="shared" ref="M6" si="30">IF(L6&lt;&gt;"",L6/L$32,"")</f>
        <v/>
      </c>
      <c r="N6" s="12"/>
      <c r="O6" s="29" t="str">
        <f t="shared" ref="O6" si="31">IF(N6&lt;&gt;"",N6/N$32,"")</f>
        <v/>
      </c>
      <c r="P6" s="12"/>
      <c r="Q6" s="29" t="str">
        <f t="shared" ref="Q6" si="32">IF(P6&lt;&gt;"",P6/P$32,"")</f>
        <v/>
      </c>
      <c r="R6" s="12"/>
      <c r="S6" s="29" t="str">
        <f t="shared" ref="S6" si="33">IF(R6&lt;&gt;"",R6/R$32,"")</f>
        <v/>
      </c>
      <c r="T6" s="12"/>
      <c r="U6" s="29" t="str">
        <f t="shared" ref="U6" si="34">IF(T6&lt;&gt;"",T6/T$32,"")</f>
        <v/>
      </c>
      <c r="V6" s="12"/>
      <c r="W6" s="29" t="str">
        <f t="shared" ref="W6" si="35">IF(V6&lt;&gt;"",V6/V$32,"")</f>
        <v/>
      </c>
      <c r="X6" s="12"/>
      <c r="Y6" s="29" t="str">
        <f t="shared" ref="Y6" si="36">IF(X6&lt;&gt;"",X6/X$32,"")</f>
        <v/>
      </c>
      <c r="Z6" s="12"/>
      <c r="AA6" s="29" t="str">
        <f t="shared" ref="AA6" si="37">IF(Z6&lt;&gt;"",Z6/Z$32,"")</f>
        <v/>
      </c>
      <c r="AB6" s="12">
        <v>3326</v>
      </c>
      <c r="AC6" s="29">
        <f t="shared" ref="AC6" si="38">IF(AB6&lt;&gt;"",AB6/AB$32,"")</f>
        <v>0.53653815131472815</v>
      </c>
      <c r="AD6" s="12"/>
      <c r="AE6" s="29" t="str">
        <f t="shared" ref="AE6" si="39">IF(AD6&lt;&gt;"",AD6/AD$32,"")</f>
        <v/>
      </c>
      <c r="AF6" s="12"/>
      <c r="AG6" s="29" t="str">
        <f t="shared" ref="AG6" si="40">IF(AF6&lt;&gt;"",AF6/AF$32,"")</f>
        <v/>
      </c>
    </row>
    <row r="7" spans="1:33" ht="12" customHeight="1">
      <c r="A7" s="14" t="s">
        <v>10</v>
      </c>
      <c r="B7" s="12">
        <v>226</v>
      </c>
      <c r="C7" s="29">
        <f t="shared" si="0"/>
        <v>3.4200968523002424E-2</v>
      </c>
      <c r="D7" s="24">
        <v>45</v>
      </c>
      <c r="E7" s="29">
        <f t="shared" si="1"/>
        <v>6.9220119981541301E-3</v>
      </c>
      <c r="F7" s="12">
        <v>37</v>
      </c>
      <c r="G7" s="29">
        <f t="shared" si="1"/>
        <v>5.7231245166279969E-3</v>
      </c>
      <c r="H7" s="12">
        <v>17</v>
      </c>
      <c r="I7" s="29">
        <f t="shared" ref="I7" si="41">IF(H7&lt;&gt;"",H7/H$32,"")</f>
        <v>2.6805424156417534E-3</v>
      </c>
      <c r="J7" s="12">
        <v>3</v>
      </c>
      <c r="K7" s="29">
        <f t="shared" ref="K7" si="42">IF(J7&lt;&gt;"",J7/J$32,"")</f>
        <v>4.6772684752104771E-4</v>
      </c>
      <c r="L7" s="12"/>
      <c r="M7" s="29" t="str">
        <f t="shared" ref="M7" si="43">IF(L7&lt;&gt;"",L7/L$32,"")</f>
        <v/>
      </c>
      <c r="N7" s="12">
        <v>123</v>
      </c>
      <c r="O7" s="29">
        <f t="shared" ref="O7" si="44">IF(N7&lt;&gt;"",N7/N$32,"")</f>
        <v>1.9657983058973948E-2</v>
      </c>
      <c r="P7" s="12"/>
      <c r="Q7" s="29" t="str">
        <f t="shared" ref="Q7" si="45">IF(P7&lt;&gt;"",P7/P$32,"")</f>
        <v/>
      </c>
      <c r="R7" s="12"/>
      <c r="S7" s="29" t="str">
        <f t="shared" ref="S7" si="46">IF(R7&lt;&gt;"",R7/R$32,"")</f>
        <v/>
      </c>
      <c r="T7" s="12"/>
      <c r="U7" s="29" t="str">
        <f t="shared" ref="U7" si="47">IF(T7&lt;&gt;"",T7/T$32,"")</f>
        <v/>
      </c>
      <c r="V7" s="12"/>
      <c r="W7" s="29" t="str">
        <f t="shared" ref="W7" si="48">IF(V7&lt;&gt;"",V7/V$32,"")</f>
        <v/>
      </c>
      <c r="X7" s="12"/>
      <c r="Y7" s="29" t="str">
        <f t="shared" ref="Y7" si="49">IF(X7&lt;&gt;"",X7/X$32,"")</f>
        <v/>
      </c>
      <c r="Z7" s="12">
        <v>57</v>
      </c>
      <c r="AA7" s="29">
        <f t="shared" ref="AA7" si="50">IF(Z7&lt;&gt;"",Z7/Z$32,"")</f>
        <v>9.093809827696234E-3</v>
      </c>
      <c r="AB7" s="12"/>
      <c r="AC7" s="29" t="str">
        <f t="shared" ref="AC7" si="51">IF(AB7&lt;&gt;"",AB7/AB$32,"")</f>
        <v/>
      </c>
      <c r="AD7" s="12">
        <v>189</v>
      </c>
      <c r="AE7" s="29">
        <f t="shared" ref="AE7" si="52">IF(AD7&lt;&gt;"",AD7/AD$32,"")</f>
        <v>3.0220658778381836E-2</v>
      </c>
      <c r="AF7" s="12"/>
      <c r="AG7" s="29" t="str">
        <f t="shared" ref="AG7" si="53">IF(AF7&lt;&gt;"",AF7/AF$32,"")</f>
        <v/>
      </c>
    </row>
    <row r="8" spans="1:33" ht="12" customHeight="1">
      <c r="A8" s="14" t="s">
        <v>11</v>
      </c>
      <c r="B8" s="12">
        <v>18</v>
      </c>
      <c r="C8" s="29">
        <f t="shared" si="0"/>
        <v>2.7239709443099272E-3</v>
      </c>
      <c r="D8" s="24"/>
      <c r="E8" s="29" t="str">
        <f t="shared" si="1"/>
        <v/>
      </c>
      <c r="F8" s="12"/>
      <c r="G8" s="29" t="str">
        <f t="shared" si="1"/>
        <v/>
      </c>
      <c r="H8" s="12"/>
      <c r="I8" s="29" t="str">
        <f t="shared" ref="I8" si="54">IF(H8&lt;&gt;"",H8/H$32,"")</f>
        <v/>
      </c>
      <c r="J8" s="12"/>
      <c r="K8" s="29" t="str">
        <f t="shared" ref="K8" si="55">IF(J8&lt;&gt;"",J8/J$32,"")</f>
        <v/>
      </c>
      <c r="L8" s="12"/>
      <c r="M8" s="29" t="str">
        <f t="shared" ref="M8" si="56">IF(L8&lt;&gt;"",L8/L$32,"")</f>
        <v/>
      </c>
      <c r="N8" s="12"/>
      <c r="O8" s="29" t="str">
        <f t="shared" ref="O8" si="57">IF(N8&lt;&gt;"",N8/N$32,"")</f>
        <v/>
      </c>
      <c r="P8" s="12"/>
      <c r="Q8" s="29" t="str">
        <f t="shared" ref="Q8" si="58">IF(P8&lt;&gt;"",P8/P$32,"")</f>
        <v/>
      </c>
      <c r="R8" s="12"/>
      <c r="S8" s="29" t="str">
        <f t="shared" ref="S8" si="59">IF(R8&lt;&gt;"",R8/R$32,"")</f>
        <v/>
      </c>
      <c r="T8" s="12"/>
      <c r="U8" s="29" t="str">
        <f t="shared" ref="U8" si="60">IF(T8&lt;&gt;"",T8/T$32,"")</f>
        <v/>
      </c>
      <c r="V8" s="12"/>
      <c r="W8" s="29" t="str">
        <f t="shared" ref="W8" si="61">IF(V8&lt;&gt;"",V8/V$32,"")</f>
        <v/>
      </c>
      <c r="X8" s="12"/>
      <c r="Y8" s="29" t="str">
        <f t="shared" ref="Y8" si="62">IF(X8&lt;&gt;"",X8/X$32,"")</f>
        <v/>
      </c>
      <c r="Z8" s="12"/>
      <c r="AA8" s="29" t="str">
        <f t="shared" ref="AA8" si="63">IF(Z8&lt;&gt;"",Z8/Z$32,"")</f>
        <v/>
      </c>
      <c r="AB8" s="12"/>
      <c r="AC8" s="29" t="str">
        <f t="shared" ref="AC8" si="64">IF(AB8&lt;&gt;"",AB8/AB$32,"")</f>
        <v/>
      </c>
      <c r="AD8" s="12"/>
      <c r="AE8" s="29" t="str">
        <f t="shared" ref="AE8" si="65">IF(AD8&lt;&gt;"",AD8/AD$32,"")</f>
        <v/>
      </c>
      <c r="AF8" s="12"/>
      <c r="AG8" s="29" t="str">
        <f t="shared" ref="AG8" si="66">IF(AF8&lt;&gt;"",AF8/AF$32,"")</f>
        <v/>
      </c>
    </row>
    <row r="9" spans="1:33" ht="12" customHeight="1">
      <c r="A9" s="14" t="s">
        <v>12</v>
      </c>
      <c r="B9" s="12">
        <v>178</v>
      </c>
      <c r="C9" s="29">
        <f t="shared" si="0"/>
        <v>2.6937046004842615E-2</v>
      </c>
      <c r="D9" s="24"/>
      <c r="E9" s="29" t="str">
        <f t="shared" si="1"/>
        <v/>
      </c>
      <c r="F9" s="12"/>
      <c r="G9" s="29" t="str">
        <f t="shared" si="1"/>
        <v/>
      </c>
      <c r="H9" s="12">
        <v>158</v>
      </c>
      <c r="I9" s="29">
        <f t="shared" ref="I9" si="67">IF(H9&lt;&gt;"",H9/H$32,"")</f>
        <v>2.4913276568905709E-2</v>
      </c>
      <c r="J9" s="12"/>
      <c r="K9" s="29" t="str">
        <f t="shared" ref="K9" si="68">IF(J9&lt;&gt;"",J9/J$32,"")</f>
        <v/>
      </c>
      <c r="L9" s="12"/>
      <c r="M9" s="29" t="str">
        <f t="shared" ref="M9" si="69">IF(L9&lt;&gt;"",L9/L$32,"")</f>
        <v/>
      </c>
      <c r="N9" s="12"/>
      <c r="O9" s="29" t="str">
        <f t="shared" ref="O9" si="70">IF(N9&lt;&gt;"",N9/N$32,"")</f>
        <v/>
      </c>
      <c r="P9" s="12"/>
      <c r="Q9" s="29" t="str">
        <f t="shared" ref="Q9" si="71">IF(P9&lt;&gt;"",P9/P$32,"")</f>
        <v/>
      </c>
      <c r="R9" s="12"/>
      <c r="S9" s="29" t="str">
        <f t="shared" ref="S9" si="72">IF(R9&lt;&gt;"",R9/R$32,"")</f>
        <v/>
      </c>
      <c r="T9" s="12"/>
      <c r="U9" s="29" t="str">
        <f t="shared" ref="U9" si="73">IF(T9&lt;&gt;"",T9/T$32,"")</f>
        <v/>
      </c>
      <c r="V9" s="12"/>
      <c r="W9" s="29" t="str">
        <f t="shared" ref="W9" si="74">IF(V9&lt;&gt;"",V9/V$32,"")</f>
        <v/>
      </c>
      <c r="X9" s="12"/>
      <c r="Y9" s="29" t="str">
        <f t="shared" ref="Y9" si="75">IF(X9&lt;&gt;"",X9/X$32,"")</f>
        <v/>
      </c>
      <c r="Z9" s="12"/>
      <c r="AA9" s="29" t="str">
        <f t="shared" ref="AA9" si="76">IF(Z9&lt;&gt;"",Z9/Z$32,"")</f>
        <v/>
      </c>
      <c r="AB9" s="12"/>
      <c r="AC9" s="29" t="str">
        <f t="shared" ref="AC9" si="77">IF(AB9&lt;&gt;"",AB9/AB$32,"")</f>
        <v/>
      </c>
      <c r="AD9" s="12"/>
      <c r="AE9" s="29" t="str">
        <f t="shared" ref="AE9" si="78">IF(AD9&lt;&gt;"",AD9/AD$32,"")</f>
        <v/>
      </c>
      <c r="AF9" s="12"/>
      <c r="AG9" s="29" t="str">
        <f t="shared" ref="AG9" si="79">IF(AF9&lt;&gt;"",AF9/AF$32,"")</f>
        <v/>
      </c>
    </row>
    <row r="10" spans="1:33" ht="12" customHeight="1">
      <c r="A10" s="14" t="s">
        <v>13</v>
      </c>
      <c r="B10" s="12">
        <v>666</v>
      </c>
      <c r="C10" s="29">
        <f t="shared" si="0"/>
        <v>0.10078692493946731</v>
      </c>
      <c r="D10" s="24"/>
      <c r="E10" s="29" t="str">
        <f t="shared" si="1"/>
        <v/>
      </c>
      <c r="F10" s="12">
        <v>529</v>
      </c>
      <c r="G10" s="29">
        <f t="shared" si="1"/>
        <v>8.1825212683681356E-2</v>
      </c>
      <c r="H10" s="12">
        <v>881</v>
      </c>
      <c r="I10" s="29">
        <f t="shared" ref="I10" si="80">IF(H10&lt;&gt;"",H10/H$32,"")</f>
        <v>0.13891516871649323</v>
      </c>
      <c r="J10" s="12"/>
      <c r="K10" s="29" t="str">
        <f t="shared" ref="K10" si="81">IF(J10&lt;&gt;"",J10/J$32,"")</f>
        <v/>
      </c>
      <c r="L10" s="12"/>
      <c r="M10" s="29" t="str">
        <f t="shared" ref="M10" si="82">IF(L10&lt;&gt;"",L10/L$32,"")</f>
        <v/>
      </c>
      <c r="N10" s="12"/>
      <c r="O10" s="29" t="str">
        <f t="shared" ref="O10" si="83">IF(N10&lt;&gt;"",N10/N$32,"")</f>
        <v/>
      </c>
      <c r="P10" s="12"/>
      <c r="Q10" s="29" t="str">
        <f t="shared" ref="Q10" si="84">IF(P10&lt;&gt;"",P10/P$32,"")</f>
        <v/>
      </c>
      <c r="R10" s="12"/>
      <c r="S10" s="29" t="str">
        <f t="shared" ref="S10" si="85">IF(R10&lt;&gt;"",R10/R$32,"")</f>
        <v/>
      </c>
      <c r="T10" s="12"/>
      <c r="U10" s="29" t="str">
        <f t="shared" ref="U10" si="86">IF(T10&lt;&gt;"",T10/T$32,"")</f>
        <v/>
      </c>
      <c r="V10" s="12"/>
      <c r="W10" s="29" t="str">
        <f t="shared" ref="W10" si="87">IF(V10&lt;&gt;"",V10/V$32,"")</f>
        <v/>
      </c>
      <c r="X10" s="12"/>
      <c r="Y10" s="29" t="str">
        <f t="shared" ref="Y10" si="88">IF(X10&lt;&gt;"",X10/X$32,"")</f>
        <v/>
      </c>
      <c r="Z10" s="12"/>
      <c r="AA10" s="29" t="str">
        <f t="shared" ref="AA10" si="89">IF(Z10&lt;&gt;"",Z10/Z$32,"")</f>
        <v/>
      </c>
      <c r="AB10" s="12"/>
      <c r="AC10" s="29" t="str">
        <f t="shared" ref="AC10" si="90">IF(AB10&lt;&gt;"",AB10/AB$32,"")</f>
        <v/>
      </c>
      <c r="AD10" s="12"/>
      <c r="AE10" s="29" t="str">
        <f t="shared" ref="AE10" si="91">IF(AD10&lt;&gt;"",AD10/AD$32,"")</f>
        <v/>
      </c>
      <c r="AF10" s="12"/>
      <c r="AG10" s="29" t="str">
        <f t="shared" ref="AG10" si="92">IF(AF10&lt;&gt;"",AF10/AF$32,"")</f>
        <v/>
      </c>
    </row>
    <row r="11" spans="1:33" ht="12" customHeight="1">
      <c r="A11" s="21" t="s">
        <v>56</v>
      </c>
      <c r="B11" s="22">
        <f>SUM(B12:B31)</f>
        <v>4668</v>
      </c>
      <c r="C11" s="30">
        <f t="shared" ref="C11:AG11" si="93">IF(B11&lt;&gt;"-",B11/$B$32,"")</f>
        <v>0.70641646489104115</v>
      </c>
      <c r="D11" s="25">
        <f t="shared" ref="D11:AF11" si="94">SUM(D12:D31)</f>
        <v>2157</v>
      </c>
      <c r="E11" s="30">
        <f t="shared" si="93"/>
        <v>0.32642251815980627</v>
      </c>
      <c r="F11" s="22">
        <f t="shared" si="94"/>
        <v>2523</v>
      </c>
      <c r="G11" s="30">
        <f t="shared" si="93"/>
        <v>0.38180992736077479</v>
      </c>
      <c r="H11" s="22">
        <f t="shared" si="94"/>
        <v>2213</v>
      </c>
      <c r="I11" s="30">
        <f t="shared" si="93"/>
        <v>0.33489709443099275</v>
      </c>
      <c r="J11" s="22">
        <f t="shared" si="94"/>
        <v>2205</v>
      </c>
      <c r="K11" s="30">
        <f t="shared" si="93"/>
        <v>0.3336864406779661</v>
      </c>
      <c r="L11" s="22">
        <f t="shared" si="94"/>
        <v>279</v>
      </c>
      <c r="M11" s="30">
        <f t="shared" si="93"/>
        <v>4.2221549636803871E-2</v>
      </c>
      <c r="N11" s="22">
        <f t="shared" si="94"/>
        <v>56</v>
      </c>
      <c r="O11" s="30">
        <f t="shared" si="93"/>
        <v>8.4745762711864406E-3</v>
      </c>
      <c r="P11" s="22">
        <f t="shared" si="94"/>
        <v>362</v>
      </c>
      <c r="Q11" s="30">
        <f t="shared" si="93"/>
        <v>5.4782082324455209E-2</v>
      </c>
      <c r="R11" s="22">
        <f t="shared" si="94"/>
        <v>90</v>
      </c>
      <c r="S11" s="30">
        <f t="shared" si="93"/>
        <v>1.3619854721549637E-2</v>
      </c>
      <c r="T11" s="22">
        <f t="shared" si="94"/>
        <v>181</v>
      </c>
      <c r="U11" s="30">
        <f t="shared" si="93"/>
        <v>2.7391041162227604E-2</v>
      </c>
      <c r="V11" s="22">
        <f t="shared" si="94"/>
        <v>132</v>
      </c>
      <c r="W11" s="30">
        <f t="shared" si="93"/>
        <v>1.9975786924939468E-2</v>
      </c>
      <c r="X11" s="22">
        <f t="shared" si="94"/>
        <v>295</v>
      </c>
      <c r="Y11" s="30">
        <f t="shared" si="93"/>
        <v>4.4642857142857144E-2</v>
      </c>
      <c r="Z11" s="22">
        <f t="shared" si="94"/>
        <v>258</v>
      </c>
      <c r="AA11" s="30">
        <f t="shared" si="93"/>
        <v>3.9043583535108957E-2</v>
      </c>
      <c r="AB11" s="22">
        <f t="shared" si="94"/>
        <v>277</v>
      </c>
      <c r="AC11" s="30">
        <f t="shared" si="93"/>
        <v>4.1918886198547216E-2</v>
      </c>
      <c r="AD11" s="22">
        <f t="shared" si="94"/>
        <v>217</v>
      </c>
      <c r="AE11" s="30">
        <f t="shared" si="93"/>
        <v>3.283898305084746E-2</v>
      </c>
      <c r="AF11" s="22">
        <f t="shared" si="94"/>
        <v>281</v>
      </c>
      <c r="AG11" s="41">
        <f t="shared" si="93"/>
        <v>4.2524213075060532E-2</v>
      </c>
    </row>
    <row r="12" spans="1:33" ht="12" hidden="1" customHeight="1">
      <c r="A12" s="19" t="s">
        <v>14</v>
      </c>
      <c r="B12" s="20" t="s">
        <v>6</v>
      </c>
      <c r="C12" s="31"/>
      <c r="D12" s="26">
        <v>2</v>
      </c>
      <c r="E12" s="31"/>
      <c r="F12" s="20" t="s">
        <v>6</v>
      </c>
      <c r="G12" s="31"/>
      <c r="H12" s="20">
        <v>1</v>
      </c>
      <c r="I12" s="31"/>
      <c r="J12" s="20" t="s">
        <v>6</v>
      </c>
      <c r="K12" s="31"/>
      <c r="L12" s="20">
        <v>1</v>
      </c>
      <c r="M12" s="31"/>
      <c r="N12" s="20" t="s">
        <v>6</v>
      </c>
      <c r="O12" s="31"/>
      <c r="P12" s="20">
        <v>140</v>
      </c>
      <c r="Q12" s="31"/>
      <c r="R12" s="20">
        <v>48</v>
      </c>
      <c r="S12" s="31"/>
      <c r="T12" s="20">
        <v>58</v>
      </c>
      <c r="U12" s="31"/>
      <c r="V12" s="20">
        <v>72</v>
      </c>
      <c r="W12" s="31"/>
      <c r="X12" s="20">
        <v>66</v>
      </c>
      <c r="Y12" s="31"/>
      <c r="Z12" s="20" t="s">
        <v>6</v>
      </c>
      <c r="AA12" s="31"/>
      <c r="AB12" s="20" t="s">
        <v>6</v>
      </c>
      <c r="AC12" s="31"/>
      <c r="AD12" s="20" t="s">
        <v>6</v>
      </c>
      <c r="AE12" s="31"/>
      <c r="AF12" s="20" t="s">
        <v>6</v>
      </c>
      <c r="AG12" s="20"/>
    </row>
    <row r="13" spans="1:33" ht="12" hidden="1" customHeight="1">
      <c r="A13" s="19" t="s">
        <v>15</v>
      </c>
      <c r="B13" s="20" t="s">
        <v>6</v>
      </c>
      <c r="C13" s="31"/>
      <c r="D13" s="26">
        <v>571</v>
      </c>
      <c r="E13" s="31"/>
      <c r="F13" s="20" t="s">
        <v>6</v>
      </c>
      <c r="G13" s="31"/>
      <c r="H13" s="20" t="s">
        <v>6</v>
      </c>
      <c r="I13" s="31"/>
      <c r="J13" s="20">
        <v>678</v>
      </c>
      <c r="K13" s="31"/>
      <c r="L13" s="20" t="s">
        <v>6</v>
      </c>
      <c r="M13" s="31"/>
      <c r="N13" s="20" t="s">
        <v>6</v>
      </c>
      <c r="O13" s="31"/>
      <c r="P13" s="20" t="s">
        <v>6</v>
      </c>
      <c r="Q13" s="31"/>
      <c r="R13" s="20" t="s">
        <v>6</v>
      </c>
      <c r="S13" s="31"/>
      <c r="T13" s="20" t="s">
        <v>6</v>
      </c>
      <c r="U13" s="31"/>
      <c r="V13" s="20" t="s">
        <v>6</v>
      </c>
      <c r="W13" s="31"/>
      <c r="X13" s="20" t="s">
        <v>6</v>
      </c>
      <c r="Y13" s="31"/>
      <c r="Z13" s="20" t="s">
        <v>6</v>
      </c>
      <c r="AA13" s="31"/>
      <c r="AB13" s="20" t="s">
        <v>6</v>
      </c>
      <c r="AC13" s="31"/>
      <c r="AD13" s="20" t="s">
        <v>6</v>
      </c>
      <c r="AE13" s="31"/>
      <c r="AF13" s="20" t="s">
        <v>6</v>
      </c>
      <c r="AG13" s="20"/>
    </row>
    <row r="14" spans="1:33" ht="12" hidden="1" customHeight="1">
      <c r="A14" s="19" t="s">
        <v>16</v>
      </c>
      <c r="B14" s="20">
        <v>57</v>
      </c>
      <c r="C14" s="31"/>
      <c r="D14" s="26">
        <v>10</v>
      </c>
      <c r="E14" s="31"/>
      <c r="F14" s="20">
        <v>36</v>
      </c>
      <c r="G14" s="31"/>
      <c r="H14" s="20">
        <v>312</v>
      </c>
      <c r="I14" s="31"/>
      <c r="J14" s="20">
        <v>217</v>
      </c>
      <c r="K14" s="31"/>
      <c r="L14" s="20">
        <v>2</v>
      </c>
      <c r="M14" s="31"/>
      <c r="N14" s="20" t="s">
        <v>6</v>
      </c>
      <c r="O14" s="31"/>
      <c r="P14" s="20">
        <v>3</v>
      </c>
      <c r="Q14" s="31"/>
      <c r="R14" s="20">
        <v>1</v>
      </c>
      <c r="S14" s="31"/>
      <c r="T14" s="20">
        <v>1</v>
      </c>
      <c r="U14" s="31"/>
      <c r="V14" s="20">
        <v>1</v>
      </c>
      <c r="W14" s="31"/>
      <c r="X14" s="20">
        <v>45</v>
      </c>
      <c r="Y14" s="31"/>
      <c r="Z14" s="20" t="s">
        <v>6</v>
      </c>
      <c r="AA14" s="31"/>
      <c r="AB14" s="20" t="s">
        <v>6</v>
      </c>
      <c r="AC14" s="31"/>
      <c r="AD14" s="20" t="s">
        <v>6</v>
      </c>
      <c r="AE14" s="31"/>
      <c r="AF14" s="20">
        <v>4</v>
      </c>
      <c r="AG14" s="20"/>
    </row>
    <row r="15" spans="1:33" ht="12" hidden="1" customHeight="1">
      <c r="A15" s="19" t="s">
        <v>17</v>
      </c>
      <c r="B15" s="20">
        <v>7</v>
      </c>
      <c r="C15" s="31"/>
      <c r="D15" s="26">
        <v>0</v>
      </c>
      <c r="E15" s="31"/>
      <c r="F15" s="20">
        <v>0</v>
      </c>
      <c r="G15" s="31"/>
      <c r="H15" s="20">
        <v>0</v>
      </c>
      <c r="I15" s="31"/>
      <c r="J15" s="20" t="s">
        <v>6</v>
      </c>
      <c r="K15" s="31"/>
      <c r="L15" s="20" t="s">
        <v>6</v>
      </c>
      <c r="M15" s="31"/>
      <c r="N15" s="20" t="s">
        <v>6</v>
      </c>
      <c r="O15" s="31"/>
      <c r="P15" s="20" t="s">
        <v>6</v>
      </c>
      <c r="Q15" s="31"/>
      <c r="R15" s="20" t="s">
        <v>6</v>
      </c>
      <c r="S15" s="31"/>
      <c r="T15" s="20" t="s">
        <v>6</v>
      </c>
      <c r="U15" s="31"/>
      <c r="V15" s="20" t="s">
        <v>6</v>
      </c>
      <c r="W15" s="31"/>
      <c r="X15" s="20" t="s">
        <v>6</v>
      </c>
      <c r="Y15" s="31"/>
      <c r="Z15" s="20" t="s">
        <v>6</v>
      </c>
      <c r="AA15" s="31"/>
      <c r="AB15" s="20" t="s">
        <v>6</v>
      </c>
      <c r="AC15" s="31"/>
      <c r="AD15" s="20" t="s">
        <v>6</v>
      </c>
      <c r="AE15" s="31"/>
      <c r="AF15" s="20" t="s">
        <v>6</v>
      </c>
      <c r="AG15" s="20"/>
    </row>
    <row r="16" spans="1:33" ht="12" hidden="1" customHeight="1">
      <c r="A16" s="19" t="s">
        <v>18</v>
      </c>
      <c r="B16" s="20">
        <v>30</v>
      </c>
      <c r="C16" s="31"/>
      <c r="D16" s="26">
        <v>2</v>
      </c>
      <c r="E16" s="31"/>
      <c r="F16" s="20">
        <v>9</v>
      </c>
      <c r="G16" s="31"/>
      <c r="H16" s="20" t="s">
        <v>6</v>
      </c>
      <c r="I16" s="31"/>
      <c r="J16" s="20" t="s">
        <v>6</v>
      </c>
      <c r="K16" s="31"/>
      <c r="L16" s="20" t="s">
        <v>6</v>
      </c>
      <c r="M16" s="31"/>
      <c r="N16" s="20" t="s">
        <v>6</v>
      </c>
      <c r="O16" s="31"/>
      <c r="P16" s="20" t="s">
        <v>6</v>
      </c>
      <c r="Q16" s="31"/>
      <c r="R16" s="20" t="s">
        <v>6</v>
      </c>
      <c r="S16" s="31"/>
      <c r="T16" s="20" t="s">
        <v>6</v>
      </c>
      <c r="U16" s="31"/>
      <c r="V16" s="20" t="s">
        <v>6</v>
      </c>
      <c r="W16" s="31"/>
      <c r="X16" s="20" t="s">
        <v>6</v>
      </c>
      <c r="Y16" s="31"/>
      <c r="Z16" s="20" t="s">
        <v>6</v>
      </c>
      <c r="AA16" s="31"/>
      <c r="AB16" s="20" t="s">
        <v>6</v>
      </c>
      <c r="AC16" s="31"/>
      <c r="AD16" s="20" t="s">
        <v>6</v>
      </c>
      <c r="AE16" s="31"/>
      <c r="AF16" s="20" t="s">
        <v>6</v>
      </c>
      <c r="AG16" s="20"/>
    </row>
    <row r="17" spans="1:33" ht="12" hidden="1" customHeight="1">
      <c r="A17" s="19" t="s">
        <v>19</v>
      </c>
      <c r="B17" s="20">
        <v>35</v>
      </c>
      <c r="C17" s="31"/>
      <c r="D17" s="26">
        <v>68</v>
      </c>
      <c r="E17" s="31"/>
      <c r="F17" s="20">
        <v>5</v>
      </c>
      <c r="G17" s="31"/>
      <c r="H17" s="20" t="s">
        <v>6</v>
      </c>
      <c r="I17" s="31"/>
      <c r="J17" s="20">
        <v>266</v>
      </c>
      <c r="K17" s="31"/>
      <c r="L17" s="20" t="s">
        <v>6</v>
      </c>
      <c r="M17" s="31"/>
      <c r="N17" s="20" t="s">
        <v>6</v>
      </c>
      <c r="O17" s="31"/>
      <c r="P17" s="20" t="s">
        <v>6</v>
      </c>
      <c r="Q17" s="31"/>
      <c r="R17" s="20" t="s">
        <v>6</v>
      </c>
      <c r="S17" s="31"/>
      <c r="T17" s="20" t="s">
        <v>6</v>
      </c>
      <c r="U17" s="31"/>
      <c r="V17" s="20" t="s">
        <v>6</v>
      </c>
      <c r="W17" s="31"/>
      <c r="X17" s="20" t="s">
        <v>6</v>
      </c>
      <c r="Y17" s="31"/>
      <c r="Z17" s="20" t="s">
        <v>6</v>
      </c>
      <c r="AA17" s="31"/>
      <c r="AB17" s="20" t="s">
        <v>6</v>
      </c>
      <c r="AC17" s="31"/>
      <c r="AD17" s="20" t="s">
        <v>6</v>
      </c>
      <c r="AE17" s="31"/>
      <c r="AF17" s="20" t="s">
        <v>6</v>
      </c>
      <c r="AG17" s="20"/>
    </row>
    <row r="18" spans="1:33" ht="12" hidden="1" customHeight="1">
      <c r="A18" s="19" t="s">
        <v>20</v>
      </c>
      <c r="B18" s="20">
        <v>357</v>
      </c>
      <c r="C18" s="31"/>
      <c r="D18" s="26">
        <v>20</v>
      </c>
      <c r="E18" s="31"/>
      <c r="F18" s="20" t="s">
        <v>6</v>
      </c>
      <c r="G18" s="31"/>
      <c r="H18" s="20">
        <v>9</v>
      </c>
      <c r="I18" s="31"/>
      <c r="J18" s="20" t="s">
        <v>6</v>
      </c>
      <c r="K18" s="31"/>
      <c r="L18" s="20" t="s">
        <v>6</v>
      </c>
      <c r="M18" s="31"/>
      <c r="N18" s="20" t="s">
        <v>6</v>
      </c>
      <c r="O18" s="31"/>
      <c r="P18" s="20" t="s">
        <v>6</v>
      </c>
      <c r="Q18" s="31"/>
      <c r="R18" s="20" t="s">
        <v>6</v>
      </c>
      <c r="S18" s="31"/>
      <c r="T18" s="20" t="s">
        <v>6</v>
      </c>
      <c r="U18" s="31"/>
      <c r="V18" s="20" t="s">
        <v>6</v>
      </c>
      <c r="W18" s="31"/>
      <c r="X18" s="20" t="s">
        <v>6</v>
      </c>
      <c r="Y18" s="31"/>
      <c r="Z18" s="20" t="s">
        <v>6</v>
      </c>
      <c r="AA18" s="31"/>
      <c r="AB18" s="20" t="s">
        <v>6</v>
      </c>
      <c r="AC18" s="31"/>
      <c r="AD18" s="20" t="s">
        <v>6</v>
      </c>
      <c r="AE18" s="31"/>
      <c r="AF18" s="20" t="s">
        <v>6</v>
      </c>
      <c r="AG18" s="20"/>
    </row>
    <row r="19" spans="1:33" ht="12" hidden="1" customHeight="1">
      <c r="A19" s="19" t="s">
        <v>21</v>
      </c>
      <c r="B19" s="20">
        <v>660</v>
      </c>
      <c r="C19" s="31"/>
      <c r="D19" s="26">
        <v>289</v>
      </c>
      <c r="E19" s="31"/>
      <c r="F19" s="20">
        <v>30</v>
      </c>
      <c r="G19" s="31"/>
      <c r="H19" s="20">
        <v>150</v>
      </c>
      <c r="I19" s="31"/>
      <c r="J19" s="20">
        <v>452</v>
      </c>
      <c r="K19" s="31"/>
      <c r="L19" s="20">
        <v>69</v>
      </c>
      <c r="M19" s="31"/>
      <c r="N19" s="20">
        <v>1</v>
      </c>
      <c r="O19" s="31"/>
      <c r="P19" s="20">
        <v>171</v>
      </c>
      <c r="Q19" s="31"/>
      <c r="R19" s="20">
        <v>26</v>
      </c>
      <c r="S19" s="31"/>
      <c r="T19" s="20">
        <v>119</v>
      </c>
      <c r="U19" s="31"/>
      <c r="V19" s="20">
        <v>58</v>
      </c>
      <c r="W19" s="31"/>
      <c r="X19" s="20">
        <v>2</v>
      </c>
      <c r="Y19" s="31"/>
      <c r="Z19" s="20">
        <v>3</v>
      </c>
      <c r="AA19" s="31"/>
      <c r="AB19" s="20">
        <v>139</v>
      </c>
      <c r="AC19" s="31"/>
      <c r="AD19" s="20" t="s">
        <v>6</v>
      </c>
      <c r="AE19" s="31"/>
      <c r="AF19" s="20">
        <v>37</v>
      </c>
      <c r="AG19" s="20"/>
    </row>
    <row r="20" spans="1:33" ht="12" hidden="1" customHeight="1">
      <c r="A20" s="19" t="s">
        <v>22</v>
      </c>
      <c r="B20" s="20" t="s">
        <v>6</v>
      </c>
      <c r="C20" s="31"/>
      <c r="D20" s="26" t="s">
        <v>6</v>
      </c>
      <c r="E20" s="31"/>
      <c r="F20" s="20" t="s">
        <v>6</v>
      </c>
      <c r="G20" s="31"/>
      <c r="H20" s="20" t="s">
        <v>6</v>
      </c>
      <c r="I20" s="31"/>
      <c r="J20" s="20" t="s">
        <v>6</v>
      </c>
      <c r="K20" s="31"/>
      <c r="L20" s="20" t="s">
        <v>6</v>
      </c>
      <c r="M20" s="31"/>
      <c r="N20" s="20" t="s">
        <v>6</v>
      </c>
      <c r="O20" s="31"/>
      <c r="P20" s="20">
        <v>0</v>
      </c>
      <c r="Q20" s="31"/>
      <c r="R20" s="20" t="s">
        <v>6</v>
      </c>
      <c r="S20" s="31"/>
      <c r="T20" s="20" t="s">
        <v>6</v>
      </c>
      <c r="U20" s="31"/>
      <c r="V20" s="20" t="s">
        <v>6</v>
      </c>
      <c r="W20" s="31"/>
      <c r="X20" s="20" t="s">
        <v>6</v>
      </c>
      <c r="Y20" s="31"/>
      <c r="Z20" s="20" t="s">
        <v>6</v>
      </c>
      <c r="AA20" s="31"/>
      <c r="AB20" s="20" t="s">
        <v>6</v>
      </c>
      <c r="AC20" s="31"/>
      <c r="AD20" s="20" t="s">
        <v>6</v>
      </c>
      <c r="AE20" s="31"/>
      <c r="AF20" s="20" t="s">
        <v>6</v>
      </c>
      <c r="AG20" s="20"/>
    </row>
    <row r="21" spans="1:33" ht="12" hidden="1" customHeight="1">
      <c r="A21" s="19" t="s">
        <v>23</v>
      </c>
      <c r="B21" s="20">
        <v>49</v>
      </c>
      <c r="C21" s="31"/>
      <c r="D21" s="26">
        <v>35</v>
      </c>
      <c r="E21" s="31"/>
      <c r="F21" s="20">
        <v>16</v>
      </c>
      <c r="G21" s="31"/>
      <c r="H21" s="20">
        <v>20</v>
      </c>
      <c r="I21" s="31"/>
      <c r="J21" s="20">
        <v>3</v>
      </c>
      <c r="K21" s="31"/>
      <c r="L21" s="20" t="s">
        <v>6</v>
      </c>
      <c r="M21" s="31"/>
      <c r="N21" s="20" t="s">
        <v>6</v>
      </c>
      <c r="O21" s="31"/>
      <c r="P21" s="20" t="s">
        <v>6</v>
      </c>
      <c r="Q21" s="31"/>
      <c r="R21" s="20" t="s">
        <v>6</v>
      </c>
      <c r="S21" s="31"/>
      <c r="T21" s="20" t="s">
        <v>6</v>
      </c>
      <c r="U21" s="31"/>
      <c r="V21" s="20" t="s">
        <v>6</v>
      </c>
      <c r="W21" s="31"/>
      <c r="X21" s="20" t="s">
        <v>6</v>
      </c>
      <c r="Y21" s="31"/>
      <c r="Z21" s="20" t="s">
        <v>6</v>
      </c>
      <c r="AA21" s="31"/>
      <c r="AB21" s="20" t="s">
        <v>6</v>
      </c>
      <c r="AC21" s="31"/>
      <c r="AD21" s="20" t="s">
        <v>6</v>
      </c>
      <c r="AE21" s="31"/>
      <c r="AF21" s="20" t="s">
        <v>6</v>
      </c>
      <c r="AG21" s="20"/>
    </row>
    <row r="22" spans="1:33" ht="12" hidden="1" customHeight="1">
      <c r="A22" s="19" t="s">
        <v>24</v>
      </c>
      <c r="B22" s="20">
        <v>1065</v>
      </c>
      <c r="C22" s="31"/>
      <c r="D22" s="26">
        <v>550</v>
      </c>
      <c r="E22" s="31"/>
      <c r="F22" s="20">
        <v>563</v>
      </c>
      <c r="G22" s="31"/>
      <c r="H22" s="20">
        <v>63</v>
      </c>
      <c r="I22" s="31"/>
      <c r="J22" s="20">
        <v>77</v>
      </c>
      <c r="K22" s="31"/>
      <c r="L22" s="20">
        <v>58</v>
      </c>
      <c r="M22" s="31"/>
      <c r="N22" s="20">
        <v>9</v>
      </c>
      <c r="O22" s="31"/>
      <c r="P22" s="20" t="s">
        <v>6</v>
      </c>
      <c r="Q22" s="31"/>
      <c r="R22" s="20" t="s">
        <v>6</v>
      </c>
      <c r="S22" s="31"/>
      <c r="T22" s="20" t="s">
        <v>6</v>
      </c>
      <c r="U22" s="31"/>
      <c r="V22" s="20" t="s">
        <v>6</v>
      </c>
      <c r="W22" s="31"/>
      <c r="X22" s="20" t="s">
        <v>6</v>
      </c>
      <c r="Y22" s="31"/>
      <c r="Z22" s="20" t="s">
        <v>6</v>
      </c>
      <c r="AA22" s="31"/>
      <c r="AB22" s="20" t="s">
        <v>6</v>
      </c>
      <c r="AC22" s="31"/>
      <c r="AD22" s="20" t="s">
        <v>6</v>
      </c>
      <c r="AE22" s="31"/>
      <c r="AF22" s="20" t="s">
        <v>6</v>
      </c>
      <c r="AG22" s="20"/>
    </row>
    <row r="23" spans="1:33" ht="12" hidden="1" customHeight="1">
      <c r="A23" s="19" t="s">
        <v>25</v>
      </c>
      <c r="B23" s="20" t="s">
        <v>6</v>
      </c>
      <c r="C23" s="31"/>
      <c r="D23" s="26">
        <v>233</v>
      </c>
      <c r="E23" s="31"/>
      <c r="F23" s="20" t="s">
        <v>6</v>
      </c>
      <c r="G23" s="31"/>
      <c r="H23" s="20" t="s">
        <v>6</v>
      </c>
      <c r="I23" s="31"/>
      <c r="J23" s="20">
        <v>317</v>
      </c>
      <c r="K23" s="31"/>
      <c r="L23" s="20" t="s">
        <v>6</v>
      </c>
      <c r="M23" s="31"/>
      <c r="N23" s="20" t="s">
        <v>6</v>
      </c>
      <c r="O23" s="31"/>
      <c r="P23" s="20" t="s">
        <v>6</v>
      </c>
      <c r="Q23" s="31"/>
      <c r="R23" s="20" t="s">
        <v>6</v>
      </c>
      <c r="S23" s="31"/>
      <c r="T23" s="20" t="s">
        <v>6</v>
      </c>
      <c r="U23" s="31"/>
      <c r="V23" s="20" t="s">
        <v>6</v>
      </c>
      <c r="W23" s="31"/>
      <c r="X23" s="20" t="s">
        <v>6</v>
      </c>
      <c r="Y23" s="31"/>
      <c r="Z23" s="20" t="s">
        <v>6</v>
      </c>
      <c r="AA23" s="31"/>
      <c r="AB23" s="20" t="s">
        <v>6</v>
      </c>
      <c r="AC23" s="31"/>
      <c r="AD23" s="20" t="s">
        <v>6</v>
      </c>
      <c r="AE23" s="31"/>
      <c r="AF23" s="20" t="s">
        <v>6</v>
      </c>
      <c r="AG23" s="20"/>
    </row>
    <row r="24" spans="1:33" ht="12" hidden="1" customHeight="1">
      <c r="A24" s="19" t="s">
        <v>26</v>
      </c>
      <c r="B24" s="20">
        <v>28</v>
      </c>
      <c r="C24" s="31"/>
      <c r="D24" s="26">
        <v>30</v>
      </c>
      <c r="E24" s="31"/>
      <c r="F24" s="20">
        <v>49</v>
      </c>
      <c r="G24" s="31"/>
      <c r="H24" s="20" t="s">
        <v>6</v>
      </c>
      <c r="I24" s="31"/>
      <c r="J24" s="20" t="s">
        <v>6</v>
      </c>
      <c r="K24" s="31"/>
      <c r="L24" s="20">
        <v>1</v>
      </c>
      <c r="M24" s="31"/>
      <c r="N24" s="20" t="s">
        <v>6</v>
      </c>
      <c r="O24" s="31"/>
      <c r="P24" s="20" t="s">
        <v>6</v>
      </c>
      <c r="Q24" s="31"/>
      <c r="R24" s="20" t="s">
        <v>6</v>
      </c>
      <c r="S24" s="31"/>
      <c r="T24" s="20" t="s">
        <v>6</v>
      </c>
      <c r="U24" s="31"/>
      <c r="V24" s="20" t="s">
        <v>6</v>
      </c>
      <c r="W24" s="31"/>
      <c r="X24" s="20" t="s">
        <v>6</v>
      </c>
      <c r="Y24" s="31"/>
      <c r="Z24" s="20" t="s">
        <v>6</v>
      </c>
      <c r="AA24" s="31"/>
      <c r="AB24" s="20" t="s">
        <v>6</v>
      </c>
      <c r="AC24" s="31"/>
      <c r="AD24" s="20" t="s">
        <v>6</v>
      </c>
      <c r="AE24" s="31"/>
      <c r="AF24" s="20" t="s">
        <v>6</v>
      </c>
      <c r="AG24" s="20"/>
    </row>
    <row r="25" spans="1:33" ht="12" hidden="1" customHeight="1">
      <c r="A25" s="19" t="s">
        <v>27</v>
      </c>
      <c r="B25" s="20">
        <v>1247</v>
      </c>
      <c r="C25" s="31"/>
      <c r="D25" s="26">
        <v>93</v>
      </c>
      <c r="E25" s="31"/>
      <c r="F25" s="20">
        <v>828</v>
      </c>
      <c r="G25" s="31"/>
      <c r="H25" s="20">
        <v>73</v>
      </c>
      <c r="I25" s="31"/>
      <c r="J25" s="20">
        <v>112</v>
      </c>
      <c r="K25" s="31"/>
      <c r="L25" s="20">
        <v>75</v>
      </c>
      <c r="M25" s="31"/>
      <c r="N25" s="20">
        <v>44</v>
      </c>
      <c r="O25" s="31"/>
      <c r="P25" s="20" t="s">
        <v>6</v>
      </c>
      <c r="Q25" s="31"/>
      <c r="R25" s="20" t="s">
        <v>6</v>
      </c>
      <c r="S25" s="31"/>
      <c r="T25" s="20">
        <v>1</v>
      </c>
      <c r="U25" s="31"/>
      <c r="V25" s="20" t="s">
        <v>6</v>
      </c>
      <c r="W25" s="31"/>
      <c r="X25" s="20" t="s">
        <v>6</v>
      </c>
      <c r="Y25" s="31"/>
      <c r="Z25" s="20" t="s">
        <v>6</v>
      </c>
      <c r="AA25" s="31"/>
      <c r="AB25" s="20" t="s">
        <v>6</v>
      </c>
      <c r="AC25" s="31"/>
      <c r="AD25" s="20" t="s">
        <v>6</v>
      </c>
      <c r="AE25" s="31"/>
      <c r="AF25" s="20" t="s">
        <v>6</v>
      </c>
      <c r="AG25" s="20"/>
    </row>
    <row r="26" spans="1:33" ht="12" hidden="1" customHeight="1">
      <c r="A26" s="19" t="s">
        <v>28</v>
      </c>
      <c r="B26" s="20" t="s">
        <v>6</v>
      </c>
      <c r="C26" s="31"/>
      <c r="D26" s="26">
        <v>83</v>
      </c>
      <c r="E26" s="31"/>
      <c r="F26" s="20">
        <v>9</v>
      </c>
      <c r="G26" s="31"/>
      <c r="H26" s="20" t="s">
        <v>6</v>
      </c>
      <c r="I26" s="31"/>
      <c r="J26" s="20">
        <v>24</v>
      </c>
      <c r="K26" s="31"/>
      <c r="L26" s="20" t="s">
        <v>6</v>
      </c>
      <c r="M26" s="31"/>
      <c r="N26" s="20" t="s">
        <v>6</v>
      </c>
      <c r="O26" s="31"/>
      <c r="P26" s="20" t="s">
        <v>6</v>
      </c>
      <c r="Q26" s="31"/>
      <c r="R26" s="20" t="s">
        <v>6</v>
      </c>
      <c r="S26" s="31"/>
      <c r="T26" s="20" t="s">
        <v>6</v>
      </c>
      <c r="U26" s="31"/>
      <c r="V26" s="20" t="s">
        <v>6</v>
      </c>
      <c r="W26" s="31"/>
      <c r="X26" s="20" t="s">
        <v>6</v>
      </c>
      <c r="Y26" s="31"/>
      <c r="Z26" s="20" t="s">
        <v>6</v>
      </c>
      <c r="AA26" s="31"/>
      <c r="AB26" s="20" t="s">
        <v>6</v>
      </c>
      <c r="AC26" s="31"/>
      <c r="AD26" s="20" t="s">
        <v>6</v>
      </c>
      <c r="AE26" s="31"/>
      <c r="AF26" s="20" t="s">
        <v>6</v>
      </c>
      <c r="AG26" s="20"/>
    </row>
    <row r="27" spans="1:33" ht="12" hidden="1" customHeight="1">
      <c r="A27" s="19" t="s">
        <v>29</v>
      </c>
      <c r="B27" s="20">
        <v>90</v>
      </c>
      <c r="C27" s="31"/>
      <c r="D27" s="26">
        <v>136</v>
      </c>
      <c r="E27" s="31"/>
      <c r="F27" s="20">
        <v>29</v>
      </c>
      <c r="G27" s="31"/>
      <c r="H27" s="20">
        <v>863</v>
      </c>
      <c r="I27" s="31"/>
      <c r="J27" s="20">
        <v>53</v>
      </c>
      <c r="K27" s="31"/>
      <c r="L27" s="20">
        <v>6</v>
      </c>
      <c r="M27" s="31"/>
      <c r="N27" s="20">
        <v>2</v>
      </c>
      <c r="O27" s="31"/>
      <c r="P27" s="20" t="s">
        <v>6</v>
      </c>
      <c r="Q27" s="31"/>
      <c r="R27" s="20" t="s">
        <v>6</v>
      </c>
      <c r="S27" s="31"/>
      <c r="T27" s="20" t="s">
        <v>6</v>
      </c>
      <c r="U27" s="31"/>
      <c r="V27" s="20" t="s">
        <v>6</v>
      </c>
      <c r="W27" s="31"/>
      <c r="X27" s="20" t="s">
        <v>6</v>
      </c>
      <c r="Y27" s="31"/>
      <c r="Z27" s="20" t="s">
        <v>6</v>
      </c>
      <c r="AA27" s="31"/>
      <c r="AB27" s="20" t="s">
        <v>6</v>
      </c>
      <c r="AC27" s="31"/>
      <c r="AD27" s="20" t="s">
        <v>6</v>
      </c>
      <c r="AE27" s="31"/>
      <c r="AF27" s="20" t="s">
        <v>6</v>
      </c>
      <c r="AG27" s="20"/>
    </row>
    <row r="28" spans="1:33" ht="12" hidden="1" customHeight="1">
      <c r="A28" s="19" t="s">
        <v>30</v>
      </c>
      <c r="B28" s="20">
        <v>30</v>
      </c>
      <c r="C28" s="31"/>
      <c r="D28" s="26" t="s">
        <v>6</v>
      </c>
      <c r="E28" s="31"/>
      <c r="F28" s="20">
        <v>42</v>
      </c>
      <c r="G28" s="31"/>
      <c r="H28" s="20">
        <v>113</v>
      </c>
      <c r="I28" s="31"/>
      <c r="J28" s="20" t="s">
        <v>6</v>
      </c>
      <c r="K28" s="31"/>
      <c r="L28" s="20" t="s">
        <v>6</v>
      </c>
      <c r="M28" s="31"/>
      <c r="N28" s="20" t="s">
        <v>6</v>
      </c>
      <c r="O28" s="31"/>
      <c r="P28" s="20" t="s">
        <v>6</v>
      </c>
      <c r="Q28" s="31"/>
      <c r="R28" s="20" t="s">
        <v>6</v>
      </c>
      <c r="S28" s="31"/>
      <c r="T28" s="20" t="s">
        <v>6</v>
      </c>
      <c r="U28" s="31"/>
      <c r="V28" s="20" t="s">
        <v>6</v>
      </c>
      <c r="W28" s="31"/>
      <c r="X28" s="20" t="s">
        <v>6</v>
      </c>
      <c r="Y28" s="31"/>
      <c r="Z28" s="20" t="s">
        <v>6</v>
      </c>
      <c r="AA28" s="31"/>
      <c r="AB28" s="20" t="s">
        <v>6</v>
      </c>
      <c r="AC28" s="31"/>
      <c r="AD28" s="20" t="s">
        <v>6</v>
      </c>
      <c r="AE28" s="31"/>
      <c r="AF28" s="20" t="s">
        <v>6</v>
      </c>
      <c r="AG28" s="20"/>
    </row>
    <row r="29" spans="1:33" ht="12" hidden="1" customHeight="1">
      <c r="A29" s="19" t="s">
        <v>31</v>
      </c>
      <c r="B29" s="20">
        <v>755</v>
      </c>
      <c r="C29" s="31"/>
      <c r="D29" s="26">
        <v>31</v>
      </c>
      <c r="E29" s="31"/>
      <c r="F29" s="20">
        <v>840</v>
      </c>
      <c r="G29" s="31"/>
      <c r="H29" s="20">
        <v>132</v>
      </c>
      <c r="I29" s="31"/>
      <c r="J29" s="20">
        <v>6</v>
      </c>
      <c r="K29" s="31"/>
      <c r="L29" s="20">
        <v>62</v>
      </c>
      <c r="M29" s="31"/>
      <c r="N29" s="20" t="s">
        <v>6</v>
      </c>
      <c r="O29" s="31"/>
      <c r="P29" s="20">
        <v>48</v>
      </c>
      <c r="Q29" s="31"/>
      <c r="R29" s="20">
        <v>15</v>
      </c>
      <c r="S29" s="31"/>
      <c r="T29" s="20">
        <v>2</v>
      </c>
      <c r="U29" s="31"/>
      <c r="V29" s="20">
        <v>1</v>
      </c>
      <c r="W29" s="31"/>
      <c r="X29" s="20">
        <v>182</v>
      </c>
      <c r="Y29" s="31"/>
      <c r="Z29" s="20">
        <v>255</v>
      </c>
      <c r="AA29" s="31"/>
      <c r="AB29" s="20">
        <v>138</v>
      </c>
      <c r="AC29" s="31"/>
      <c r="AD29" s="20">
        <v>217</v>
      </c>
      <c r="AE29" s="31"/>
      <c r="AF29" s="20">
        <v>240</v>
      </c>
      <c r="AG29" s="20"/>
    </row>
    <row r="30" spans="1:33" ht="12" hidden="1" customHeight="1">
      <c r="A30" s="19" t="s">
        <v>32</v>
      </c>
      <c r="B30" s="20">
        <v>258</v>
      </c>
      <c r="C30" s="31"/>
      <c r="D30" s="26">
        <v>4</v>
      </c>
      <c r="E30" s="31"/>
      <c r="F30" s="20">
        <v>48</v>
      </c>
      <c r="G30" s="31"/>
      <c r="H30" s="20">
        <v>477</v>
      </c>
      <c r="I30" s="31"/>
      <c r="J30" s="20" t="s">
        <v>6</v>
      </c>
      <c r="K30" s="31"/>
      <c r="L30" s="20">
        <v>5</v>
      </c>
      <c r="M30" s="31"/>
      <c r="N30" s="20" t="s">
        <v>6</v>
      </c>
      <c r="O30" s="31"/>
      <c r="P30" s="20" t="s">
        <v>6</v>
      </c>
      <c r="Q30" s="31"/>
      <c r="R30" s="20" t="s">
        <v>6</v>
      </c>
      <c r="S30" s="31"/>
      <c r="T30" s="20" t="s">
        <v>6</v>
      </c>
      <c r="U30" s="31"/>
      <c r="V30" s="20" t="s">
        <v>6</v>
      </c>
      <c r="W30" s="31"/>
      <c r="X30" s="20" t="s">
        <v>6</v>
      </c>
      <c r="Y30" s="31"/>
      <c r="Z30" s="20" t="s">
        <v>6</v>
      </c>
      <c r="AA30" s="31"/>
      <c r="AB30" s="20" t="s">
        <v>6</v>
      </c>
      <c r="AC30" s="31"/>
      <c r="AD30" s="20" t="s">
        <v>6</v>
      </c>
      <c r="AE30" s="31"/>
      <c r="AF30" s="20" t="s">
        <v>6</v>
      </c>
      <c r="AG30" s="20"/>
    </row>
    <row r="31" spans="1:33" ht="12" hidden="1" customHeight="1">
      <c r="A31" s="19" t="s">
        <v>33</v>
      </c>
      <c r="B31" s="20" t="s">
        <v>6</v>
      </c>
      <c r="C31" s="31"/>
      <c r="D31" s="26" t="s">
        <v>6</v>
      </c>
      <c r="E31" s="31"/>
      <c r="F31" s="20">
        <v>19</v>
      </c>
      <c r="G31" s="31"/>
      <c r="H31" s="20" t="s">
        <v>6</v>
      </c>
      <c r="I31" s="31"/>
      <c r="J31" s="20" t="s">
        <v>6</v>
      </c>
      <c r="K31" s="31"/>
      <c r="L31" s="20" t="s">
        <v>6</v>
      </c>
      <c r="M31" s="31"/>
      <c r="N31" s="20" t="s">
        <v>6</v>
      </c>
      <c r="O31" s="31"/>
      <c r="P31" s="20" t="s">
        <v>6</v>
      </c>
      <c r="Q31" s="31"/>
      <c r="R31" s="20" t="s">
        <v>6</v>
      </c>
      <c r="S31" s="31"/>
      <c r="T31" s="20" t="s">
        <v>6</v>
      </c>
      <c r="U31" s="31"/>
      <c r="V31" s="20" t="s">
        <v>6</v>
      </c>
      <c r="W31" s="31"/>
      <c r="X31" s="20" t="s">
        <v>6</v>
      </c>
      <c r="Y31" s="31"/>
      <c r="Z31" s="20" t="s">
        <v>6</v>
      </c>
      <c r="AA31" s="31"/>
      <c r="AB31" s="20" t="s">
        <v>6</v>
      </c>
      <c r="AC31" s="31"/>
      <c r="AD31" s="20" t="s">
        <v>6</v>
      </c>
      <c r="AE31" s="31"/>
      <c r="AF31" s="20" t="s">
        <v>6</v>
      </c>
      <c r="AG31" s="20"/>
    </row>
    <row r="32" spans="1:33" ht="12" customHeight="1">
      <c r="A32" s="15" t="s">
        <v>49</v>
      </c>
      <c r="B32" s="18">
        <v>6608</v>
      </c>
      <c r="C32" s="40">
        <v>1</v>
      </c>
      <c r="D32" s="27">
        <v>6501</v>
      </c>
      <c r="E32" s="40">
        <v>1</v>
      </c>
      <c r="F32" s="18">
        <v>6465</v>
      </c>
      <c r="G32" s="40">
        <v>1</v>
      </c>
      <c r="H32" s="18">
        <v>6342</v>
      </c>
      <c r="I32" s="40">
        <v>1</v>
      </c>
      <c r="J32" s="18">
        <v>6414</v>
      </c>
      <c r="K32" s="40">
        <v>1</v>
      </c>
      <c r="L32" s="18">
        <v>6483</v>
      </c>
      <c r="M32" s="40">
        <v>1</v>
      </c>
      <c r="N32" s="18">
        <v>6257</v>
      </c>
      <c r="O32" s="40">
        <v>1</v>
      </c>
      <c r="P32" s="18">
        <v>6140</v>
      </c>
      <c r="Q32" s="40">
        <v>1</v>
      </c>
      <c r="R32" s="18">
        <v>6086</v>
      </c>
      <c r="S32" s="40">
        <v>1</v>
      </c>
      <c r="T32" s="18">
        <v>6098</v>
      </c>
      <c r="U32" s="40">
        <v>1</v>
      </c>
      <c r="V32" s="18">
        <v>6061</v>
      </c>
      <c r="W32" s="40">
        <v>1</v>
      </c>
      <c r="X32" s="18">
        <v>6295</v>
      </c>
      <c r="Y32" s="40">
        <v>1</v>
      </c>
      <c r="Z32" s="18">
        <v>6268</v>
      </c>
      <c r="AA32" s="40">
        <v>1</v>
      </c>
      <c r="AB32" s="18">
        <v>6199</v>
      </c>
      <c r="AC32" s="40">
        <v>1</v>
      </c>
      <c r="AD32" s="18">
        <v>6254</v>
      </c>
      <c r="AE32" s="40">
        <v>1</v>
      </c>
      <c r="AF32" s="18">
        <v>6286</v>
      </c>
      <c r="AG32" s="42">
        <v>1</v>
      </c>
    </row>
    <row r="36" spans="1:33" ht="18.75" customHeight="1">
      <c r="A36" s="13" t="s">
        <v>35</v>
      </c>
    </row>
    <row r="37" spans="1:33" s="34" customFormat="1" ht="12" customHeight="1">
      <c r="A37" s="32" t="s">
        <v>48</v>
      </c>
      <c r="B37" s="17" t="s">
        <v>1</v>
      </c>
      <c r="C37" s="33" t="s">
        <v>62</v>
      </c>
      <c r="D37" s="23" t="s">
        <v>2</v>
      </c>
      <c r="E37" s="33" t="s">
        <v>62</v>
      </c>
      <c r="F37" s="17" t="s">
        <v>4</v>
      </c>
      <c r="G37" s="33" t="s">
        <v>62</v>
      </c>
      <c r="H37" s="17" t="s">
        <v>37</v>
      </c>
      <c r="I37" s="33" t="s">
        <v>62</v>
      </c>
      <c r="J37" s="17" t="s">
        <v>3</v>
      </c>
      <c r="K37" s="33" t="s">
        <v>62</v>
      </c>
      <c r="L37" s="17" t="s">
        <v>40</v>
      </c>
      <c r="M37" s="33" t="s">
        <v>62</v>
      </c>
      <c r="N37" s="17" t="s">
        <v>47</v>
      </c>
      <c r="O37" s="33" t="s">
        <v>62</v>
      </c>
      <c r="P37" s="17" t="s">
        <v>38</v>
      </c>
      <c r="Q37" s="33" t="s">
        <v>62</v>
      </c>
      <c r="R37" s="17" t="s">
        <v>45</v>
      </c>
      <c r="S37" s="33" t="s">
        <v>62</v>
      </c>
      <c r="T37" s="17" t="s">
        <v>39</v>
      </c>
      <c r="U37" s="33" t="s">
        <v>62</v>
      </c>
      <c r="V37" s="17" t="s">
        <v>42</v>
      </c>
      <c r="W37" s="33" t="s">
        <v>62</v>
      </c>
      <c r="X37" s="17" t="s">
        <v>44</v>
      </c>
      <c r="Y37" s="33" t="s">
        <v>62</v>
      </c>
      <c r="Z37" s="17" t="s">
        <v>36</v>
      </c>
      <c r="AA37" s="33" t="s">
        <v>62</v>
      </c>
      <c r="AB37" s="17" t="s">
        <v>41</v>
      </c>
      <c r="AC37" s="33" t="s">
        <v>62</v>
      </c>
      <c r="AD37" s="17" t="s">
        <v>43</v>
      </c>
      <c r="AE37" s="33"/>
      <c r="AF37" s="17" t="s">
        <v>46</v>
      </c>
      <c r="AG37" s="38" t="s">
        <v>62</v>
      </c>
    </row>
    <row r="38" spans="1:33" ht="12" customHeight="1">
      <c r="A38" s="14" t="s">
        <v>5</v>
      </c>
      <c r="B38" s="12">
        <v>79</v>
      </c>
      <c r="C38" s="29">
        <f>IF(B38&lt;&gt;"",B38/$B$32,"")</f>
        <v>1.1955205811138014E-2</v>
      </c>
      <c r="D38" s="12">
        <v>192</v>
      </c>
      <c r="E38" s="29">
        <f>IF(D38&lt;&gt;"",D38/D$32,"")</f>
        <v>2.9533917858790955E-2</v>
      </c>
      <c r="F38" s="12">
        <v>353</v>
      </c>
      <c r="G38" s="29">
        <f>IF(F38&lt;&gt;"",F38/F$32,"")</f>
        <v>5.460170146945089E-2</v>
      </c>
      <c r="H38" s="12">
        <v>71</v>
      </c>
      <c r="I38" s="29">
        <f>IF(H38&lt;&gt;"",H38/H$32,"")</f>
        <v>1.119520655944497E-2</v>
      </c>
      <c r="J38" s="12">
        <v>125</v>
      </c>
      <c r="K38" s="29">
        <f>IF(J38&lt;&gt;"",J38/J$32,"")</f>
        <v>1.948861864671032E-2</v>
      </c>
      <c r="L38" s="12">
        <v>580</v>
      </c>
      <c r="M38" s="29">
        <f>IF(L38&lt;&gt;"",L38/L$32,"")</f>
        <v>8.9464753971926575E-2</v>
      </c>
      <c r="N38" s="12"/>
      <c r="O38" s="29" t="str">
        <f>IF(N38&lt;&gt;"",N38/N$32,"")</f>
        <v/>
      </c>
      <c r="P38" s="12">
        <v>1828</v>
      </c>
      <c r="Q38" s="29">
        <f>IF(P38&lt;&gt;"",P38/P$32,"")</f>
        <v>0.29771986970684039</v>
      </c>
      <c r="R38" s="12">
        <v>1292</v>
      </c>
      <c r="S38" s="29">
        <f>IF(R38&lt;&gt;"",R38/R$32,"")</f>
        <v>0.21229050279329609</v>
      </c>
      <c r="T38" s="12">
        <v>1744</v>
      </c>
      <c r="U38" s="29">
        <f>IF(T38&lt;&gt;"",T38/T$32,"")</f>
        <v>0.28599540833060022</v>
      </c>
      <c r="V38" s="12">
        <v>1200</v>
      </c>
      <c r="W38" s="29">
        <f>IF(V38&lt;&gt;"",V38/V$32,"")</f>
        <v>0.19798713083649563</v>
      </c>
      <c r="X38" s="12">
        <v>1375</v>
      </c>
      <c r="Y38" s="29">
        <f>IF(X38&lt;&gt;"",X38/X$32,"")</f>
        <v>0.21842732327243844</v>
      </c>
      <c r="Z38" s="12"/>
      <c r="AA38" s="29" t="str">
        <f>IF(Z38&lt;&gt;"",Z38/Z$32,"")</f>
        <v/>
      </c>
      <c r="AB38" s="12"/>
      <c r="AC38" s="29" t="str">
        <f>IF(AB38&lt;&gt;"",AB38/AB$32,"")</f>
        <v/>
      </c>
      <c r="AD38" s="12"/>
      <c r="AE38" s="29" t="str">
        <f>IF(AD38&lt;&gt;"",AD38/AD$32,"")</f>
        <v/>
      </c>
      <c r="AF38" s="12"/>
      <c r="AG38" s="39" t="str">
        <f>IF(AF38&lt;&gt;"",AF38/AF$32,"")</f>
        <v/>
      </c>
    </row>
    <row r="39" spans="1:33" ht="12" customHeight="1">
      <c r="A39" s="14" t="s">
        <v>7</v>
      </c>
      <c r="B39" s="12">
        <v>2</v>
      </c>
      <c r="C39" s="29">
        <f t="shared" ref="C39:C42" si="95">IF(B39&lt;&gt;"",B39/$B$32,"")</f>
        <v>3.0266343825665861E-4</v>
      </c>
      <c r="D39" s="12">
        <v>37</v>
      </c>
      <c r="E39" s="29">
        <f t="shared" ref="E39:G43" si="96">IF(D39&lt;&gt;"",D39/D$32,"")</f>
        <v>5.6914320873711734E-3</v>
      </c>
      <c r="F39" s="12">
        <v>7</v>
      </c>
      <c r="G39" s="29">
        <f t="shared" si="96"/>
        <v>1.082753286929621E-3</v>
      </c>
      <c r="H39" s="12">
        <v>7</v>
      </c>
      <c r="I39" s="29">
        <f t="shared" ref="I39" si="97">IF(H39&lt;&gt;"",H39/H$32,"")</f>
        <v>1.1037527593818985E-3</v>
      </c>
      <c r="J39" s="12">
        <v>24</v>
      </c>
      <c r="K39" s="29">
        <f t="shared" ref="K39" si="98">IF(J39&lt;&gt;"",J39/J$32,"")</f>
        <v>3.7418147801683817E-3</v>
      </c>
      <c r="L39" s="12">
        <v>3</v>
      </c>
      <c r="M39" s="29">
        <f t="shared" ref="M39" si="99">IF(L39&lt;&gt;"",L39/L$32,"")</f>
        <v>4.6274872744099955E-4</v>
      </c>
      <c r="N39" s="12"/>
      <c r="O39" s="29" t="str">
        <f t="shared" ref="O39" si="100">IF(N39&lt;&gt;"",N39/N$32,"")</f>
        <v/>
      </c>
      <c r="P39" s="12"/>
      <c r="Q39" s="29" t="str">
        <f t="shared" ref="Q39" si="101">IF(P39&lt;&gt;"",P39/P$32,"")</f>
        <v/>
      </c>
      <c r="R39" s="12">
        <v>1</v>
      </c>
      <c r="S39" s="29">
        <f t="shared" ref="S39" si="102">IF(R39&lt;&gt;"",R39/R$32,"")</f>
        <v>1.6431153466973383E-4</v>
      </c>
      <c r="T39" s="12">
        <v>12</v>
      </c>
      <c r="U39" s="29">
        <f t="shared" ref="U39" si="103">IF(T39&lt;&gt;"",T39/T$32,"")</f>
        <v>1.9678583142013774E-3</v>
      </c>
      <c r="V39" s="12">
        <v>3</v>
      </c>
      <c r="W39" s="29">
        <f t="shared" ref="W39" si="104">IF(V39&lt;&gt;"",V39/V$32,"")</f>
        <v>4.9496782709123905E-4</v>
      </c>
      <c r="X39" s="12"/>
      <c r="Y39" s="29" t="str">
        <f t="shared" ref="Y39" si="105">IF(X39&lt;&gt;"",X39/X$32,"")</f>
        <v/>
      </c>
      <c r="Z39" s="12"/>
      <c r="AA39" s="29" t="str">
        <f t="shared" ref="AA39" si="106">IF(Z39&lt;&gt;"",Z39/Z$32,"")</f>
        <v/>
      </c>
      <c r="AB39" s="12"/>
      <c r="AC39" s="29" t="str">
        <f t="shared" ref="AC39" si="107">IF(AB39&lt;&gt;"",AB39/AB$32,"")</f>
        <v/>
      </c>
      <c r="AD39" s="12"/>
      <c r="AE39" s="29" t="str">
        <f t="shared" ref="AE39" si="108">IF(AD39&lt;&gt;"",AD39/AD$32,"")</f>
        <v/>
      </c>
      <c r="AF39" s="12"/>
      <c r="AG39" s="39" t="str">
        <f t="shared" ref="AG39" si="109">IF(AF39&lt;&gt;"",AF39/AF$32,"")</f>
        <v/>
      </c>
    </row>
    <row r="40" spans="1:33" ht="12" customHeight="1">
      <c r="A40" s="14" t="s">
        <v>8</v>
      </c>
      <c r="B40" s="12"/>
      <c r="C40" s="29" t="str">
        <f t="shared" si="95"/>
        <v/>
      </c>
      <c r="D40" s="12">
        <v>361</v>
      </c>
      <c r="E40" s="29">
        <f t="shared" si="96"/>
        <v>5.5529918474080911E-2</v>
      </c>
      <c r="F40" s="12">
        <v>487</v>
      </c>
      <c r="G40" s="29">
        <f t="shared" si="96"/>
        <v>7.5328692962103636E-2</v>
      </c>
      <c r="H40" s="12">
        <v>408</v>
      </c>
      <c r="I40" s="29">
        <f t="shared" ref="I40" si="110">IF(H40&lt;&gt;"",H40/H$32,"")</f>
        <v>6.4333017975402085E-2</v>
      </c>
      <c r="J40" s="12">
        <v>741</v>
      </c>
      <c r="K40" s="29">
        <f t="shared" ref="K40" si="111">IF(J40&lt;&gt;"",J40/J$32,"")</f>
        <v>0.11552853133769879</v>
      </c>
      <c r="L40" s="12">
        <v>519</v>
      </c>
      <c r="M40" s="29">
        <f t="shared" ref="M40" si="112">IF(L40&lt;&gt;"",L40/L$32,"")</f>
        <v>8.0055529847292917E-2</v>
      </c>
      <c r="N40" s="12">
        <v>3309</v>
      </c>
      <c r="O40" s="29">
        <f t="shared" ref="O40" si="113">IF(N40&lt;&gt;"",N40/N$32,"")</f>
        <v>0.52884769058654302</v>
      </c>
      <c r="P40" s="12"/>
      <c r="Q40" s="29" t="str">
        <f t="shared" ref="Q40" si="114">IF(P40&lt;&gt;"",P40/P$32,"")</f>
        <v/>
      </c>
      <c r="R40" s="12"/>
      <c r="S40" s="29" t="str">
        <f t="shared" ref="S40" si="115">IF(R40&lt;&gt;"",R40/R$32,"")</f>
        <v/>
      </c>
      <c r="T40" s="12"/>
      <c r="U40" s="29" t="str">
        <f t="shared" ref="U40" si="116">IF(T40&lt;&gt;"",T40/T$32,"")</f>
        <v/>
      </c>
      <c r="V40" s="12"/>
      <c r="W40" s="29" t="str">
        <f t="shared" ref="W40" si="117">IF(V40&lt;&gt;"",V40/V$32,"")</f>
        <v/>
      </c>
      <c r="X40" s="12"/>
      <c r="Y40" s="29" t="str">
        <f t="shared" ref="Y40" si="118">IF(X40&lt;&gt;"",X40/X$32,"")</f>
        <v/>
      </c>
      <c r="Z40" s="12">
        <v>2887</v>
      </c>
      <c r="AA40" s="29">
        <f t="shared" ref="AA40" si="119">IF(Z40&lt;&gt;"",Z40/Z$32,"")</f>
        <v>0.46059349074664963</v>
      </c>
      <c r="AB40" s="12">
        <v>767</v>
      </c>
      <c r="AC40" s="29">
        <f t="shared" ref="AC40" si="120">IF(AB40&lt;&gt;"",AB40/AB$32,"")</f>
        <v>0.12372963381190515</v>
      </c>
      <c r="AD40" s="12">
        <v>1030</v>
      </c>
      <c r="AE40" s="29">
        <f t="shared" ref="AE40" si="121">IF(AD40&lt;&gt;"",AD40/AD$32,"")</f>
        <v>0.1646945954589063</v>
      </c>
      <c r="AF40" s="12">
        <v>1717</v>
      </c>
      <c r="AG40" s="39">
        <f t="shared" ref="AG40" si="122">IF(AF40&lt;&gt;"",AF40/AF$32,"")</f>
        <v>0.2731466751511295</v>
      </c>
    </row>
    <row r="41" spans="1:33" ht="12" customHeight="1">
      <c r="A41" s="14" t="s">
        <v>9</v>
      </c>
      <c r="B41" s="12"/>
      <c r="C41" s="29" t="str">
        <f t="shared" si="95"/>
        <v/>
      </c>
      <c r="D41" s="12"/>
      <c r="E41" s="29" t="str">
        <f t="shared" si="96"/>
        <v/>
      </c>
      <c r="F41" s="12"/>
      <c r="G41" s="29" t="str">
        <f t="shared" si="96"/>
        <v/>
      </c>
      <c r="H41" s="12"/>
      <c r="I41" s="29" t="str">
        <f t="shared" ref="I41" si="123">IF(H41&lt;&gt;"",H41/H$32,"")</f>
        <v/>
      </c>
      <c r="J41" s="12"/>
      <c r="K41" s="29" t="str">
        <f t="shared" ref="K41" si="124">IF(J41&lt;&gt;"",J41/J$32,"")</f>
        <v/>
      </c>
      <c r="L41" s="12"/>
      <c r="M41" s="29" t="str">
        <f t="shared" ref="M41" si="125">IF(L41&lt;&gt;"",L41/L$32,"")</f>
        <v/>
      </c>
      <c r="N41" s="12"/>
      <c r="O41" s="29" t="str">
        <f t="shared" ref="O41" si="126">IF(N41&lt;&gt;"",N41/N$32,"")</f>
        <v/>
      </c>
      <c r="P41" s="12"/>
      <c r="Q41" s="29" t="str">
        <f t="shared" ref="Q41" si="127">IF(P41&lt;&gt;"",P41/P$32,"")</f>
        <v/>
      </c>
      <c r="R41" s="12"/>
      <c r="S41" s="29" t="str">
        <f t="shared" ref="S41" si="128">IF(R41&lt;&gt;"",R41/R$32,"")</f>
        <v/>
      </c>
      <c r="T41" s="12"/>
      <c r="U41" s="29" t="str">
        <f t="shared" ref="U41" si="129">IF(T41&lt;&gt;"",T41/T$32,"")</f>
        <v/>
      </c>
      <c r="V41" s="12"/>
      <c r="W41" s="29" t="str">
        <f t="shared" ref="W41" si="130">IF(V41&lt;&gt;"",V41/V$32,"")</f>
        <v/>
      </c>
      <c r="X41" s="12"/>
      <c r="Y41" s="29" t="str">
        <f t="shared" ref="Y41" si="131">IF(X41&lt;&gt;"",X41/X$32,"")</f>
        <v/>
      </c>
      <c r="Z41" s="12"/>
      <c r="AA41" s="29" t="str">
        <f t="shared" ref="AA41" si="132">IF(Z41&lt;&gt;"",Z41/Z$32,"")</f>
        <v/>
      </c>
      <c r="AB41" s="12">
        <v>88</v>
      </c>
      <c r="AC41" s="29">
        <f t="shared" ref="AC41" si="133">IF(AB41&lt;&gt;"",AB41/AB$32,"")</f>
        <v>1.4195838038393289E-2</v>
      </c>
      <c r="AD41" s="12"/>
      <c r="AE41" s="29" t="str">
        <f t="shared" ref="AE41" si="134">IF(AD41&lt;&gt;"",AD41/AD$32,"")</f>
        <v/>
      </c>
      <c r="AF41" s="12"/>
      <c r="AG41" s="39" t="str">
        <f t="shared" ref="AG41" si="135">IF(AF41&lt;&gt;"",AF41/AF$32,"")</f>
        <v/>
      </c>
    </row>
    <row r="42" spans="1:33" ht="12" customHeight="1">
      <c r="A42" s="14" t="s">
        <v>10</v>
      </c>
      <c r="B42" s="12"/>
      <c r="C42" s="29" t="str">
        <f t="shared" si="95"/>
        <v/>
      </c>
      <c r="D42" s="12"/>
      <c r="E42" s="29" t="str">
        <f t="shared" si="96"/>
        <v/>
      </c>
      <c r="F42" s="12"/>
      <c r="G42" s="29" t="str">
        <f t="shared" si="96"/>
        <v/>
      </c>
      <c r="H42" s="12"/>
      <c r="I42" s="29" t="str">
        <f t="shared" ref="I42" si="136">IF(H42&lt;&gt;"",H42/H$32,"")</f>
        <v/>
      </c>
      <c r="J42" s="12"/>
      <c r="K42" s="29" t="str">
        <f t="shared" ref="K42" si="137">IF(J42&lt;&gt;"",J42/J$32,"")</f>
        <v/>
      </c>
      <c r="L42" s="12"/>
      <c r="M42" s="29" t="str">
        <f t="shared" ref="M42" si="138">IF(L42&lt;&gt;"",L42/L$32,"")</f>
        <v/>
      </c>
      <c r="N42" s="12"/>
      <c r="O42" s="29" t="str">
        <f t="shared" ref="O42" si="139">IF(N42&lt;&gt;"",N42/N$32,"")</f>
        <v/>
      </c>
      <c r="P42" s="12"/>
      <c r="Q42" s="29" t="str">
        <f t="shared" ref="Q42" si="140">IF(P42&lt;&gt;"",P42/P$32,"")</f>
        <v/>
      </c>
      <c r="R42" s="12"/>
      <c r="S42" s="29" t="str">
        <f t="shared" ref="S42" si="141">IF(R42&lt;&gt;"",R42/R$32,"")</f>
        <v/>
      </c>
      <c r="T42" s="12"/>
      <c r="U42" s="29" t="str">
        <f t="shared" ref="U42" si="142">IF(T42&lt;&gt;"",T42/T$32,"")</f>
        <v/>
      </c>
      <c r="V42" s="12"/>
      <c r="W42" s="29" t="str">
        <f t="shared" ref="W42" si="143">IF(V42&lt;&gt;"",V42/V$32,"")</f>
        <v/>
      </c>
      <c r="X42" s="12"/>
      <c r="Y42" s="29" t="str">
        <f t="shared" ref="Y42" si="144">IF(X42&lt;&gt;"",X42/X$32,"")</f>
        <v/>
      </c>
      <c r="Z42" s="12">
        <v>56</v>
      </c>
      <c r="AA42" s="29">
        <f t="shared" ref="AA42" si="145">IF(Z42&lt;&gt;"",Z42/Z$32,"")</f>
        <v>8.9342693044033184E-3</v>
      </c>
      <c r="AB42" s="12"/>
      <c r="AC42" s="29" t="str">
        <f t="shared" ref="AC42" si="146">IF(AB42&lt;&gt;"",AB42/AB$32,"")</f>
        <v/>
      </c>
      <c r="AD42" s="12"/>
      <c r="AE42" s="29" t="str">
        <f t="shared" ref="AE42" si="147">IF(AD42&lt;&gt;"",AD42/AD$32,"")</f>
        <v/>
      </c>
      <c r="AF42" s="12"/>
      <c r="AG42" s="39" t="str">
        <f t="shared" ref="AG42" si="148">IF(AF42&lt;&gt;"",AF42/AF$32,"")</f>
        <v/>
      </c>
    </row>
    <row r="43" spans="1:33" ht="12" customHeight="1">
      <c r="A43" s="15" t="s">
        <v>49</v>
      </c>
      <c r="B43" s="18">
        <v>81</v>
      </c>
      <c r="C43" s="40">
        <f>B43/B32</f>
        <v>1.2257869249394673E-2</v>
      </c>
      <c r="D43" s="27">
        <v>590</v>
      </c>
      <c r="E43" s="40">
        <f t="shared" si="96"/>
        <v>9.0755268420243035E-2</v>
      </c>
      <c r="F43" s="18">
        <v>847</v>
      </c>
      <c r="G43" s="40">
        <f t="shared" si="96"/>
        <v>0.13101314771848416</v>
      </c>
      <c r="H43" s="18">
        <v>486</v>
      </c>
      <c r="I43" s="40">
        <f t="shared" ref="I43" si="149">IF(H43&lt;&gt;"",H43/H$32,"")</f>
        <v>7.6631977294228951E-2</v>
      </c>
      <c r="J43" s="18">
        <v>890</v>
      </c>
      <c r="K43" s="40">
        <f t="shared" ref="K43" si="150">IF(J43&lt;&gt;"",J43/J$32,"")</f>
        <v>0.1387589647645775</v>
      </c>
      <c r="L43" s="18">
        <v>1102</v>
      </c>
      <c r="M43" s="40">
        <f t="shared" ref="M43" si="151">IF(L43&lt;&gt;"",L43/L$32,"")</f>
        <v>0.1699830325466605</v>
      </c>
      <c r="N43" s="18">
        <v>3309</v>
      </c>
      <c r="O43" s="40">
        <f t="shared" ref="O43" si="152">IF(N43&lt;&gt;"",N43/N$32,"")</f>
        <v>0.52884769058654302</v>
      </c>
      <c r="P43" s="18">
        <v>1828</v>
      </c>
      <c r="Q43" s="40">
        <f t="shared" ref="Q43" si="153">IF(P43&lt;&gt;"",P43/P$32,"")</f>
        <v>0.29771986970684039</v>
      </c>
      <c r="R43" s="18">
        <v>1293</v>
      </c>
      <c r="S43" s="40">
        <f t="shared" ref="S43" si="154">IF(R43&lt;&gt;"",R43/R$32,"")</f>
        <v>0.21245481432796581</v>
      </c>
      <c r="T43" s="18">
        <v>1756</v>
      </c>
      <c r="U43" s="40">
        <f t="shared" ref="U43" si="155">IF(T43&lt;&gt;"",T43/T$32,"")</f>
        <v>0.2879632666448016</v>
      </c>
      <c r="V43" s="18">
        <v>1203</v>
      </c>
      <c r="W43" s="40">
        <f t="shared" ref="W43" si="156">IF(V43&lt;&gt;"",V43/V$32,"")</f>
        <v>0.19848209866358688</v>
      </c>
      <c r="X43" s="18">
        <v>1375</v>
      </c>
      <c r="Y43" s="40">
        <f t="shared" ref="Y43" si="157">IF(X43&lt;&gt;"",X43/X$32,"")</f>
        <v>0.21842732327243844</v>
      </c>
      <c r="Z43" s="18">
        <v>2943</v>
      </c>
      <c r="AA43" s="40">
        <f t="shared" ref="AA43" si="158">IF(Z43&lt;&gt;"",Z43/Z$32,"")</f>
        <v>0.46952776005105296</v>
      </c>
      <c r="AB43" s="18">
        <v>855</v>
      </c>
      <c r="AC43" s="40">
        <f t="shared" ref="AC43" si="159">IF(AB43&lt;&gt;"",AB43/AB$32,"")</f>
        <v>0.13792547185029844</v>
      </c>
      <c r="AD43" s="18">
        <v>1030</v>
      </c>
      <c r="AE43" s="40">
        <f t="shared" ref="AE43" si="160">IF(AD43&lt;&gt;"",AD43/AD$32,"")</f>
        <v>0.1646945954589063</v>
      </c>
      <c r="AF43" s="18">
        <v>1717</v>
      </c>
      <c r="AG43" s="42">
        <f t="shared" ref="AG43" si="161">IF(AF43&lt;&gt;"",AF43/AF$32,"")</f>
        <v>0.2731466751511295</v>
      </c>
    </row>
    <row r="44" spans="1:33" s="35" customFormat="1" ht="12" customHeight="1">
      <c r="B44" s="36"/>
      <c r="C44" s="37"/>
      <c r="D44" s="36"/>
      <c r="E44" s="37"/>
      <c r="F44" s="36"/>
      <c r="G44" s="37"/>
      <c r="H44" s="36"/>
      <c r="I44" s="37"/>
      <c r="J44" s="36"/>
      <c r="K44" s="37"/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7"/>
      <c r="X44" s="36"/>
      <c r="Y44" s="37"/>
      <c r="Z44" s="36"/>
      <c r="AA44" s="37"/>
      <c r="AB44" s="36"/>
      <c r="AC44" s="37"/>
      <c r="AD44" s="36"/>
      <c r="AE44" s="37"/>
      <c r="AF44" s="36"/>
      <c r="AG44" s="37"/>
    </row>
    <row r="47" spans="1:33" ht="18.75" customHeight="1">
      <c r="A47" s="13" t="s">
        <v>55</v>
      </c>
    </row>
    <row r="48" spans="1:33" ht="12" customHeight="1">
      <c r="A48" s="16" t="s">
        <v>48</v>
      </c>
      <c r="B48" s="17" t="s">
        <v>1</v>
      </c>
      <c r="C48" s="33" t="s">
        <v>62</v>
      </c>
      <c r="D48" s="17" t="s">
        <v>2</v>
      </c>
      <c r="E48" s="33" t="s">
        <v>62</v>
      </c>
      <c r="F48" s="17" t="s">
        <v>4</v>
      </c>
      <c r="G48" s="33" t="s">
        <v>62</v>
      </c>
      <c r="H48" s="17" t="s">
        <v>37</v>
      </c>
      <c r="I48" s="33" t="s">
        <v>62</v>
      </c>
      <c r="J48" s="17" t="s">
        <v>3</v>
      </c>
      <c r="K48" s="33" t="s">
        <v>62</v>
      </c>
      <c r="L48" s="17" t="s">
        <v>40</v>
      </c>
      <c r="M48" s="33" t="s">
        <v>62</v>
      </c>
      <c r="N48" s="17" t="s">
        <v>47</v>
      </c>
      <c r="O48" s="33" t="s">
        <v>62</v>
      </c>
      <c r="P48" s="17" t="s">
        <v>38</v>
      </c>
      <c r="Q48" s="33" t="s">
        <v>62</v>
      </c>
      <c r="R48" s="17" t="s">
        <v>45</v>
      </c>
      <c r="S48" s="33" t="s">
        <v>62</v>
      </c>
      <c r="T48" s="17" t="s">
        <v>39</v>
      </c>
      <c r="U48" s="33" t="s">
        <v>62</v>
      </c>
      <c r="V48" s="17" t="s">
        <v>42</v>
      </c>
      <c r="W48" s="33" t="s">
        <v>62</v>
      </c>
      <c r="X48" s="17" t="s">
        <v>44</v>
      </c>
      <c r="Y48" s="33" t="s">
        <v>62</v>
      </c>
      <c r="Z48" s="17" t="s">
        <v>36</v>
      </c>
      <c r="AA48" s="33" t="s">
        <v>62</v>
      </c>
      <c r="AB48" s="17" t="s">
        <v>41</v>
      </c>
      <c r="AC48" s="33" t="s">
        <v>62</v>
      </c>
      <c r="AD48" s="17" t="s">
        <v>43</v>
      </c>
      <c r="AE48" s="33" t="s">
        <v>62</v>
      </c>
      <c r="AF48" s="17" t="s">
        <v>46</v>
      </c>
      <c r="AG48" s="38" t="s">
        <v>62</v>
      </c>
    </row>
    <row r="49" spans="1:33" ht="12" customHeight="1">
      <c r="A49" s="14" t="s">
        <v>50</v>
      </c>
      <c r="B49" s="12">
        <v>77</v>
      </c>
      <c r="C49" s="29">
        <f>IF(B49&lt;&gt;"",B49/B$32,"")</f>
        <v>1.1652542372881356E-2</v>
      </c>
      <c r="D49" s="12">
        <v>306</v>
      </c>
      <c r="E49" s="29">
        <f>IF(D49&lt;&gt;"",D49/D$32,"")</f>
        <v>4.7069681587448085E-2</v>
      </c>
      <c r="F49" s="12">
        <v>426</v>
      </c>
      <c r="G49" s="29">
        <f>IF(F49&lt;&gt;"",F49/F$32,"")</f>
        <v>6.5893271461716932E-2</v>
      </c>
      <c r="H49" s="12">
        <v>135</v>
      </c>
      <c r="I49" s="29">
        <f>IF(H49&lt;&gt;"",H49/H$32,"")</f>
        <v>2.128666035950804E-2</v>
      </c>
      <c r="J49" s="12">
        <v>121</v>
      </c>
      <c r="K49" s="29">
        <f>IF(J49&lt;&gt;"",J49/J$32,"")</f>
        <v>1.8864982850015592E-2</v>
      </c>
      <c r="L49" s="12">
        <v>837</v>
      </c>
      <c r="M49" s="29">
        <f>IF(L49&lt;&gt;"",L49/L$32,"")</f>
        <v>0.12910689495603886</v>
      </c>
      <c r="N49" s="12">
        <v>2</v>
      </c>
      <c r="O49" s="29">
        <f>IF(N49&lt;&gt;"",N49/N$32,"")</f>
        <v>3.19642000958926E-4</v>
      </c>
      <c r="P49" s="12">
        <v>1626</v>
      </c>
      <c r="Q49" s="29">
        <f>IF(P49&lt;&gt;"",P49/P$32,"")</f>
        <v>0.26482084690553748</v>
      </c>
      <c r="R49" s="12">
        <v>899</v>
      </c>
      <c r="S49" s="29">
        <f>IF(R49&lt;&gt;"",R49/R$32,"")</f>
        <v>0.1477160696680907</v>
      </c>
      <c r="T49" s="12">
        <v>1485</v>
      </c>
      <c r="U49" s="29">
        <f>IF(T49&lt;&gt;"",T49/T$32,"")</f>
        <v>0.24352246638242048</v>
      </c>
      <c r="V49" s="12">
        <v>1266</v>
      </c>
      <c r="W49" s="29">
        <f>IF(V49&lt;&gt;"",V49/V$32,"")</f>
        <v>0.20887642303250289</v>
      </c>
      <c r="X49" s="12">
        <v>790</v>
      </c>
      <c r="Y49" s="29">
        <f>IF(X49&lt;&gt;"",X49/X$32,"")</f>
        <v>0.12549642573471009</v>
      </c>
      <c r="Z49" s="12"/>
      <c r="AA49" s="29" t="str">
        <f>IF(Z49&lt;&gt;"",Z49/Z$32,"")</f>
        <v/>
      </c>
      <c r="AB49" s="12"/>
      <c r="AC49" s="29" t="str">
        <f>IF(AB49&lt;&gt;"",AB49/AB$32,"")</f>
        <v/>
      </c>
      <c r="AD49" s="12"/>
      <c r="AE49" s="29" t="str">
        <f>IF(AD49&lt;&gt;"",AD49/AD$32,"")</f>
        <v/>
      </c>
      <c r="AF49" s="12"/>
      <c r="AG49" s="39" t="str">
        <f>IF(AF49&lt;&gt;"",AF49/AF$32,"")</f>
        <v/>
      </c>
    </row>
    <row r="50" spans="1:33" ht="12" customHeight="1">
      <c r="A50" s="14" t="s">
        <v>51</v>
      </c>
      <c r="B50" s="12">
        <v>2</v>
      </c>
      <c r="C50" s="29">
        <f t="shared" ref="C50" si="162">IF(B50&lt;&gt;"",B50/B$32,"")</f>
        <v>3.0266343825665861E-4</v>
      </c>
      <c r="D50" s="12">
        <v>29</v>
      </c>
      <c r="E50" s="29">
        <f t="shared" ref="E50" si="163">IF(D50&lt;&gt;"",D50/D$32,"")</f>
        <v>4.4608521765882175E-3</v>
      </c>
      <c r="F50" s="12">
        <v>7</v>
      </c>
      <c r="G50" s="29">
        <f t="shared" ref="G50" si="164">IF(F50&lt;&gt;"",F50/F$32,"")</f>
        <v>1.082753286929621E-3</v>
      </c>
      <c r="H50" s="12">
        <v>3</v>
      </c>
      <c r="I50" s="29">
        <f t="shared" ref="I50:K50" si="165">IF(H50&lt;&gt;"",H50/H$32,"")</f>
        <v>4.7303689687795648E-4</v>
      </c>
      <c r="J50" s="12">
        <v>1</v>
      </c>
      <c r="K50" s="29">
        <f t="shared" si="165"/>
        <v>1.5590894917368256E-4</v>
      </c>
      <c r="L50" s="12"/>
      <c r="M50" s="29" t="str">
        <f t="shared" ref="M50" si="166">IF(L50&lt;&gt;"",L50/L$32,"")</f>
        <v/>
      </c>
      <c r="N50" s="12"/>
      <c r="O50" s="29" t="str">
        <f t="shared" ref="O50" si="167">IF(N50&lt;&gt;"",N50/N$32,"")</f>
        <v/>
      </c>
      <c r="P50" s="12">
        <v>12</v>
      </c>
      <c r="Q50" s="29">
        <f t="shared" ref="Q50" si="168">IF(P50&lt;&gt;"",P50/P$32,"")</f>
        <v>1.9543973941368079E-3</v>
      </c>
      <c r="R50" s="12">
        <v>12</v>
      </c>
      <c r="S50" s="29">
        <f t="shared" ref="S50" si="169">IF(R50&lt;&gt;"",R50/R$32,"")</f>
        <v>1.9717384160368059E-3</v>
      </c>
      <c r="T50" s="12">
        <v>54</v>
      </c>
      <c r="U50" s="29">
        <f t="shared" ref="U50" si="170">IF(T50&lt;&gt;"",T50/T$32,"")</f>
        <v>8.8553624139061995E-3</v>
      </c>
      <c r="V50" s="12">
        <v>52</v>
      </c>
      <c r="W50" s="29">
        <f t="shared" ref="W50" si="171">IF(V50&lt;&gt;"",V50/V$32,"")</f>
        <v>8.5794423362481435E-3</v>
      </c>
      <c r="X50" s="12">
        <v>8</v>
      </c>
      <c r="Y50" s="29">
        <f t="shared" ref="Y50" si="172">IF(X50&lt;&gt;"",X50/X$32,"")</f>
        <v>1.2708498808578236E-3</v>
      </c>
      <c r="Z50" s="12"/>
      <c r="AA50" s="29" t="str">
        <f t="shared" ref="AA50" si="173">IF(Z50&lt;&gt;"",Z50/Z$32,"")</f>
        <v/>
      </c>
      <c r="AB50" s="12"/>
      <c r="AC50" s="29" t="str">
        <f t="shared" ref="AC50" si="174">IF(AB50&lt;&gt;"",AB50/AB$32,"")</f>
        <v/>
      </c>
      <c r="AD50" s="12"/>
      <c r="AE50" s="29" t="str">
        <f t="shared" ref="AE50" si="175">IF(AD50&lt;&gt;"",AD50/AD$32,"")</f>
        <v/>
      </c>
      <c r="AF50" s="12"/>
      <c r="AG50" s="39" t="str">
        <f t="shared" ref="AG50:AG53" si="176">IF(AF50&lt;&gt;"",AF50/AF$32,"")</f>
        <v/>
      </c>
    </row>
    <row r="51" spans="1:33" ht="12" customHeight="1">
      <c r="A51" s="14" t="s">
        <v>52</v>
      </c>
      <c r="B51" s="12"/>
      <c r="C51" s="29" t="str">
        <f t="shared" ref="C51" si="177">IF(B51&lt;&gt;"",B51/B$32,"")</f>
        <v/>
      </c>
      <c r="D51" s="12">
        <v>752</v>
      </c>
      <c r="E51" s="29">
        <f t="shared" ref="E51" si="178">IF(D51&lt;&gt;"",D51/D$32,"")</f>
        <v>0.1156745116135979</v>
      </c>
      <c r="F51" s="12">
        <v>27</v>
      </c>
      <c r="G51" s="29">
        <f t="shared" ref="G51" si="179">IF(F51&lt;&gt;"",F51/F$32,"")</f>
        <v>4.1763341067285386E-3</v>
      </c>
      <c r="H51" s="12">
        <v>812</v>
      </c>
      <c r="I51" s="29">
        <f t="shared" ref="I51:K51" si="180">IF(H51&lt;&gt;"",H51/H$32,"")</f>
        <v>0.12803532008830021</v>
      </c>
      <c r="J51" s="12">
        <v>871</v>
      </c>
      <c r="K51" s="29">
        <f t="shared" si="180"/>
        <v>0.13579669473027753</v>
      </c>
      <c r="L51" s="12">
        <v>86</v>
      </c>
      <c r="M51" s="29">
        <f t="shared" ref="M51" si="181">IF(L51&lt;&gt;"",L51/L$32,"")</f>
        <v>1.326546351997532E-2</v>
      </c>
      <c r="N51" s="12">
        <v>1804</v>
      </c>
      <c r="O51" s="29">
        <f t="shared" ref="O51" si="182">IF(N51&lt;&gt;"",N51/N$32,"")</f>
        <v>0.28831708486495128</v>
      </c>
      <c r="P51" s="12"/>
      <c r="Q51" s="29" t="str">
        <f t="shared" ref="Q51" si="183">IF(P51&lt;&gt;"",P51/P$32,"")</f>
        <v/>
      </c>
      <c r="R51" s="12"/>
      <c r="S51" s="29" t="str">
        <f t="shared" ref="S51" si="184">IF(R51&lt;&gt;"",R51/R$32,"")</f>
        <v/>
      </c>
      <c r="T51" s="12"/>
      <c r="U51" s="29" t="str">
        <f t="shared" ref="U51" si="185">IF(T51&lt;&gt;"",T51/T$32,"")</f>
        <v/>
      </c>
      <c r="V51" s="12"/>
      <c r="W51" s="29" t="str">
        <f t="shared" ref="W51" si="186">IF(V51&lt;&gt;"",V51/V$32,"")</f>
        <v/>
      </c>
      <c r="X51" s="12"/>
      <c r="Y51" s="29" t="str">
        <f t="shared" ref="Y51" si="187">IF(X51&lt;&gt;"",X51/X$32,"")</f>
        <v/>
      </c>
      <c r="Z51" s="12">
        <v>2309</v>
      </c>
      <c r="AA51" s="29">
        <f t="shared" ref="AA51" si="188">IF(Z51&lt;&gt;"",Z51/Z$32,"")</f>
        <v>0.36837906828334399</v>
      </c>
      <c r="AB51" s="12">
        <v>1471</v>
      </c>
      <c r="AC51" s="29">
        <f t="shared" ref="AC51" si="189">IF(AB51&lt;&gt;"",AB51/AB$32,"")</f>
        <v>0.23729633811905146</v>
      </c>
      <c r="AD51" s="12">
        <v>4005</v>
      </c>
      <c r="AE51" s="29">
        <f t="shared" ref="AE51" si="190">IF(AD51&lt;&gt;"",AD51/AD$32,"")</f>
        <v>0.64039015030380553</v>
      </c>
      <c r="AF51" s="12">
        <v>3237</v>
      </c>
      <c r="AG51" s="39">
        <f t="shared" si="176"/>
        <v>0.51495386573337576</v>
      </c>
    </row>
    <row r="52" spans="1:33" ht="12" customHeight="1">
      <c r="A52" s="14" t="s">
        <v>53</v>
      </c>
      <c r="B52" s="12"/>
      <c r="C52" s="29" t="str">
        <f t="shared" ref="C52" si="191">IF(B52&lt;&gt;"",B52/B$32,"")</f>
        <v/>
      </c>
      <c r="D52" s="12">
        <v>536</v>
      </c>
      <c r="E52" s="29">
        <f t="shared" ref="E52" si="192">IF(D52&lt;&gt;"",D52/D$32,"")</f>
        <v>8.2448854022458079E-2</v>
      </c>
      <c r="F52" s="12"/>
      <c r="G52" s="29" t="str">
        <f t="shared" ref="G52" si="193">IF(F52&lt;&gt;"",F52/F$32,"")</f>
        <v/>
      </c>
      <c r="H52" s="12"/>
      <c r="I52" s="29" t="str">
        <f t="shared" ref="I52:K52" si="194">IF(H52&lt;&gt;"",H52/H$32,"")</f>
        <v/>
      </c>
      <c r="J52" s="12">
        <v>241</v>
      </c>
      <c r="K52" s="29">
        <f t="shared" si="194"/>
        <v>3.7574056750857503E-2</v>
      </c>
      <c r="L52" s="12"/>
      <c r="M52" s="29" t="str">
        <f t="shared" ref="M52" si="195">IF(L52&lt;&gt;"",L52/L$32,"")</f>
        <v/>
      </c>
      <c r="N52" s="12"/>
      <c r="O52" s="29" t="str">
        <f t="shared" ref="O52" si="196">IF(N52&lt;&gt;"",N52/N$32,"")</f>
        <v/>
      </c>
      <c r="P52" s="12"/>
      <c r="Q52" s="29" t="str">
        <f t="shared" ref="Q52" si="197">IF(P52&lt;&gt;"",P52/P$32,"")</f>
        <v/>
      </c>
      <c r="R52" s="12"/>
      <c r="S52" s="29" t="str">
        <f t="shared" ref="S52" si="198">IF(R52&lt;&gt;"",R52/R$32,"")</f>
        <v/>
      </c>
      <c r="T52" s="12"/>
      <c r="U52" s="29" t="str">
        <f t="shared" ref="U52" si="199">IF(T52&lt;&gt;"",T52/T$32,"")</f>
        <v/>
      </c>
      <c r="V52" s="12"/>
      <c r="W52" s="29" t="str">
        <f t="shared" ref="W52" si="200">IF(V52&lt;&gt;"",V52/V$32,"")</f>
        <v/>
      </c>
      <c r="X52" s="12"/>
      <c r="Y52" s="29" t="str">
        <f t="shared" ref="Y52" si="201">IF(X52&lt;&gt;"",X52/X$32,"")</f>
        <v/>
      </c>
      <c r="Z52" s="12"/>
      <c r="AA52" s="29" t="str">
        <f t="shared" ref="AA52" si="202">IF(Z52&lt;&gt;"",Z52/Z$32,"")</f>
        <v/>
      </c>
      <c r="AB52" s="12">
        <v>2539</v>
      </c>
      <c r="AC52" s="29">
        <f t="shared" ref="AC52" si="203">IF(AB52&lt;&gt;"",AB52/AB$32,"")</f>
        <v>0.40958219067591545</v>
      </c>
      <c r="AD52" s="12"/>
      <c r="AE52" s="29" t="str">
        <f t="shared" ref="AE52" si="204">IF(AD52&lt;&gt;"",AD52/AD$32,"")</f>
        <v/>
      </c>
      <c r="AF52" s="12"/>
      <c r="AG52" s="39" t="str">
        <f t="shared" si="176"/>
        <v/>
      </c>
    </row>
    <row r="53" spans="1:33" ht="12" customHeight="1">
      <c r="A53" s="15" t="s">
        <v>49</v>
      </c>
      <c r="B53" s="18">
        <v>79</v>
      </c>
      <c r="C53" s="40">
        <f t="shared" ref="C53" si="205">IF(B53&lt;&gt;"",B53/B$32,"")</f>
        <v>1.1955205811138014E-2</v>
      </c>
      <c r="D53" s="27">
        <v>1623</v>
      </c>
      <c r="E53" s="40">
        <f t="shared" ref="E53" si="206">IF(D53&lt;&gt;"",D53/D$32,"")</f>
        <v>0.24965389940009231</v>
      </c>
      <c r="F53" s="18">
        <v>460</v>
      </c>
      <c r="G53" s="40">
        <f t="shared" ref="G53" si="207">IF(F53&lt;&gt;"",F53/F$32,"")</f>
        <v>7.1152358855375103E-2</v>
      </c>
      <c r="H53" s="18">
        <v>950</v>
      </c>
      <c r="I53" s="40">
        <f t="shared" ref="I53:K53" si="208">IF(H53&lt;&gt;"",H53/H$32,"")</f>
        <v>0.14979501734468623</v>
      </c>
      <c r="J53" s="18">
        <v>1234</v>
      </c>
      <c r="K53" s="40">
        <f t="shared" si="208"/>
        <v>0.19239164328032429</v>
      </c>
      <c r="L53" s="18">
        <v>923</v>
      </c>
      <c r="M53" s="40">
        <f t="shared" ref="M53" si="209">IF(L53&lt;&gt;"",L53/L$32,"")</f>
        <v>0.1423723584760142</v>
      </c>
      <c r="N53" s="18">
        <v>1806</v>
      </c>
      <c r="O53" s="40">
        <f t="shared" ref="O53" si="210">IF(N53&lt;&gt;"",N53/N$32,"")</f>
        <v>0.28863672686591019</v>
      </c>
      <c r="P53" s="18">
        <v>1638</v>
      </c>
      <c r="Q53" s="40">
        <f t="shared" ref="Q53" si="211">IF(P53&lt;&gt;"",P53/P$32,"")</f>
        <v>0.26677524429967425</v>
      </c>
      <c r="R53" s="18">
        <v>911</v>
      </c>
      <c r="S53" s="40">
        <f t="shared" ref="S53" si="212">IF(R53&lt;&gt;"",R53/R$32,"")</f>
        <v>0.14968780808412752</v>
      </c>
      <c r="T53" s="18">
        <v>1539</v>
      </c>
      <c r="U53" s="40">
        <f t="shared" ref="U53" si="213">IF(T53&lt;&gt;"",T53/T$32,"")</f>
        <v>0.25237782879632664</v>
      </c>
      <c r="V53" s="18">
        <v>1318</v>
      </c>
      <c r="W53" s="40">
        <f t="shared" ref="W53" si="214">IF(V53&lt;&gt;"",V53/V$32,"")</f>
        <v>0.21745586536875103</v>
      </c>
      <c r="X53" s="18">
        <v>798</v>
      </c>
      <c r="Y53" s="40">
        <f t="shared" ref="Y53" si="215">IF(X53&lt;&gt;"",X53/X$32,"")</f>
        <v>0.12676727561556791</v>
      </c>
      <c r="Z53" s="18">
        <v>2309</v>
      </c>
      <c r="AA53" s="40">
        <f t="shared" ref="AA53" si="216">IF(Z53&lt;&gt;"",Z53/Z$32,"")</f>
        <v>0.36837906828334399</v>
      </c>
      <c r="AB53" s="18">
        <v>4010</v>
      </c>
      <c r="AC53" s="40">
        <f t="shared" ref="AC53" si="217">IF(AB53&lt;&gt;"",AB53/AB$32,"")</f>
        <v>0.64687852879496688</v>
      </c>
      <c r="AD53" s="18">
        <v>4005</v>
      </c>
      <c r="AE53" s="40">
        <f t="shared" ref="AE53" si="218">IF(AD53&lt;&gt;"",AD53/AD$32,"")</f>
        <v>0.64039015030380553</v>
      </c>
      <c r="AF53" s="18">
        <v>3237</v>
      </c>
      <c r="AG53" s="42">
        <f t="shared" si="176"/>
        <v>0.51495386573337576</v>
      </c>
    </row>
    <row r="55" spans="1:33" ht="12" customHeight="1">
      <c r="A55" s="15" t="s">
        <v>64</v>
      </c>
      <c r="B55" s="43">
        <f>SUM(B43,B53)</f>
        <v>160</v>
      </c>
      <c r="C55" s="40">
        <f>B55/B32</f>
        <v>2.4213075060532687E-2</v>
      </c>
      <c r="D55" s="44">
        <f t="shared" ref="D55" si="219">SUM(D43,D53)</f>
        <v>2213</v>
      </c>
      <c r="E55" s="40">
        <f t="shared" ref="E55" si="220">D55/D32</f>
        <v>0.34040916782033531</v>
      </c>
      <c r="F55" s="43">
        <f t="shared" ref="F55" si="221">SUM(F43,F53)</f>
        <v>1307</v>
      </c>
      <c r="G55" s="40">
        <f t="shared" ref="G55" si="222">F55/F32</f>
        <v>0.20216550657385923</v>
      </c>
      <c r="H55" s="43">
        <f t="shared" ref="H55" si="223">SUM(H43,H53)</f>
        <v>1436</v>
      </c>
      <c r="I55" s="40">
        <f t="shared" ref="I55" si="224">H55/H32</f>
        <v>0.22642699463891516</v>
      </c>
      <c r="J55" s="43">
        <f t="shared" ref="J55" si="225">SUM(J43,J53)</f>
        <v>2124</v>
      </c>
      <c r="K55" s="40">
        <f t="shared" ref="K55" si="226">J55/J32</f>
        <v>0.33115060804490176</v>
      </c>
      <c r="L55" s="43">
        <f t="shared" ref="L55" si="227">SUM(L43,L53)</f>
        <v>2025</v>
      </c>
      <c r="M55" s="40">
        <f t="shared" ref="M55" si="228">L55/L32</f>
        <v>0.31235539102267468</v>
      </c>
      <c r="N55" s="43">
        <f t="shared" ref="N55" si="229">SUM(N43,N53)</f>
        <v>5115</v>
      </c>
      <c r="O55" s="40">
        <f t="shared" ref="O55" si="230">N55/N32</f>
        <v>0.81748441745245326</v>
      </c>
      <c r="P55" s="43">
        <f t="shared" ref="P55" si="231">SUM(P43,P53)</f>
        <v>3466</v>
      </c>
      <c r="Q55" s="40">
        <f t="shared" ref="Q55" si="232">P55/P32</f>
        <v>0.56449511400651464</v>
      </c>
      <c r="R55" s="43">
        <f t="shared" ref="R55" si="233">SUM(R43,R53)</f>
        <v>2204</v>
      </c>
      <c r="S55" s="40">
        <f t="shared" ref="S55" si="234">R55/R32</f>
        <v>0.36214262241209333</v>
      </c>
      <c r="T55" s="43">
        <f t="shared" ref="T55" si="235">SUM(T43,T53)</f>
        <v>3295</v>
      </c>
      <c r="U55" s="40">
        <f t="shared" ref="U55" si="236">T55/T32</f>
        <v>0.54034109544112829</v>
      </c>
      <c r="V55" s="43">
        <f t="shared" ref="V55" si="237">SUM(V43,V53)</f>
        <v>2521</v>
      </c>
      <c r="W55" s="40">
        <f t="shared" ref="W55" si="238">V55/V32</f>
        <v>0.4159379640323379</v>
      </c>
      <c r="X55" s="43">
        <f t="shared" ref="X55" si="239">SUM(X43,X53)</f>
        <v>2173</v>
      </c>
      <c r="Y55" s="40">
        <f t="shared" ref="Y55" si="240">X55/X32</f>
        <v>0.34519459888800635</v>
      </c>
      <c r="Z55" s="43">
        <f t="shared" ref="Z55" si="241">SUM(Z43,Z53)</f>
        <v>5252</v>
      </c>
      <c r="AA55" s="40">
        <f t="shared" ref="AA55" si="242">Z55/Z32</f>
        <v>0.83790682833439689</v>
      </c>
      <c r="AB55" s="43">
        <f t="shared" ref="AB55" si="243">SUM(AB43,AB53)</f>
        <v>4865</v>
      </c>
      <c r="AC55" s="40">
        <f t="shared" ref="AC55" si="244">AB55/AB32</f>
        <v>0.78480400064526534</v>
      </c>
      <c r="AD55" s="43">
        <f t="shared" ref="AD55" si="245">SUM(AD43,AD53)</f>
        <v>5035</v>
      </c>
      <c r="AE55" s="40">
        <f t="shared" ref="AE55" si="246">AD55/AD32</f>
        <v>0.80508474576271183</v>
      </c>
      <c r="AF55" s="43">
        <f t="shared" ref="AF55" si="247">SUM(AF43,AF53)</f>
        <v>4954</v>
      </c>
      <c r="AG55" s="42">
        <f t="shared" ref="AG55" si="248">AF55/AF32</f>
        <v>0.78810054088450521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:AG34"/>
  <sheetViews>
    <sheetView workbookViewId="0">
      <selection activeCell="E3" sqref="E3"/>
    </sheetView>
  </sheetViews>
  <sheetFormatPr defaultRowHeight="15"/>
  <cols>
    <col min="1" max="1" width="11.7109375" customWidth="1"/>
    <col min="3" max="3" width="4.85546875" customWidth="1"/>
    <col min="5" max="5" width="4.85546875" customWidth="1"/>
    <col min="7" max="7" width="4.85546875" customWidth="1"/>
    <col min="9" max="9" width="4.85546875" customWidth="1"/>
    <col min="11" max="11" width="4.85546875" customWidth="1"/>
    <col min="13" max="13" width="4.85546875" customWidth="1"/>
    <col min="15" max="15" width="4.85546875" customWidth="1"/>
    <col min="17" max="17" width="4.85546875" customWidth="1"/>
    <col min="19" max="19" width="4.85546875" customWidth="1"/>
    <col min="21" max="21" width="4.85546875" customWidth="1"/>
    <col min="23" max="23" width="4.85546875" customWidth="1"/>
    <col min="25" max="25" width="4.85546875" customWidth="1"/>
    <col min="27" max="27" width="4.85546875" customWidth="1"/>
    <col min="29" max="29" width="4.85546875" customWidth="1"/>
    <col min="31" max="31" width="4.85546875" customWidth="1"/>
    <col min="33" max="33" width="4.85546875" customWidth="1"/>
  </cols>
  <sheetData>
    <row r="1" spans="1:33" s="6" customFormat="1" ht="18.75" customHeight="1">
      <c r="A1" s="13" t="s">
        <v>57</v>
      </c>
    </row>
    <row r="2" spans="1:33" s="6" customFormat="1" ht="12" customHeight="1">
      <c r="A2" s="16" t="s">
        <v>48</v>
      </c>
      <c r="B2" s="17" t="s">
        <v>1</v>
      </c>
      <c r="C2" s="28" t="s">
        <v>62</v>
      </c>
      <c r="D2" s="23" t="s">
        <v>2</v>
      </c>
      <c r="E2" s="28" t="s">
        <v>62</v>
      </c>
      <c r="F2" s="17" t="s">
        <v>4</v>
      </c>
      <c r="G2" s="28" t="s">
        <v>62</v>
      </c>
      <c r="H2" s="17" t="s">
        <v>37</v>
      </c>
      <c r="I2" s="28" t="s">
        <v>62</v>
      </c>
      <c r="J2" s="17" t="s">
        <v>3</v>
      </c>
      <c r="K2" s="28" t="s">
        <v>62</v>
      </c>
      <c r="L2" s="17" t="s">
        <v>40</v>
      </c>
      <c r="M2" s="28" t="s">
        <v>62</v>
      </c>
      <c r="N2" s="17" t="s">
        <v>47</v>
      </c>
      <c r="O2" s="28" t="s">
        <v>62</v>
      </c>
      <c r="P2" s="17" t="s">
        <v>38</v>
      </c>
      <c r="Q2" s="28" t="s">
        <v>62</v>
      </c>
      <c r="R2" s="17" t="s">
        <v>45</v>
      </c>
      <c r="S2" s="28" t="s">
        <v>62</v>
      </c>
      <c r="T2" s="17" t="s">
        <v>39</v>
      </c>
      <c r="U2" s="28" t="s">
        <v>62</v>
      </c>
      <c r="V2" s="17" t="s">
        <v>42</v>
      </c>
      <c r="W2" s="28" t="s">
        <v>62</v>
      </c>
      <c r="X2" s="17" t="s">
        <v>44</v>
      </c>
      <c r="Y2" s="28" t="s">
        <v>62</v>
      </c>
      <c r="Z2" s="17" t="s">
        <v>36</v>
      </c>
      <c r="AA2" s="28" t="s">
        <v>62</v>
      </c>
      <c r="AB2" s="17" t="s">
        <v>41</v>
      </c>
      <c r="AC2" s="28" t="s">
        <v>62</v>
      </c>
      <c r="AD2" s="17" t="s">
        <v>43</v>
      </c>
      <c r="AE2" s="28" t="s">
        <v>62</v>
      </c>
      <c r="AF2" s="17" t="s">
        <v>46</v>
      </c>
      <c r="AG2" s="28" t="s">
        <v>62</v>
      </c>
    </row>
    <row r="3" spans="1:33" ht="12" customHeight="1">
      <c r="A3" s="14" t="s">
        <v>5</v>
      </c>
      <c r="B3" s="12">
        <v>89</v>
      </c>
      <c r="C3" s="29">
        <f>IF(B3&lt;&gt;"",B3/$B$9,"")</f>
        <v>0.24316939890710382</v>
      </c>
      <c r="D3" s="24">
        <v>194</v>
      </c>
      <c r="E3" s="29">
        <f>IF(D3&lt;&gt;"",D3/$B$9,"")</f>
        <v>0.5300546448087432</v>
      </c>
      <c r="F3" s="12">
        <v>190</v>
      </c>
      <c r="G3" s="29">
        <f>IF(F3&lt;&gt;"",F3/$B$9,"")</f>
        <v>0.51912568306010931</v>
      </c>
      <c r="H3" s="12">
        <v>180</v>
      </c>
      <c r="I3" s="29">
        <f>IF(H3&lt;&gt;"",H3/$B$9,"")</f>
        <v>0.49180327868852458</v>
      </c>
      <c r="J3" s="12">
        <v>203</v>
      </c>
      <c r="K3" s="29">
        <f>IF(J3&lt;&gt;"",J3/$B$9,"")</f>
        <v>0.55464480874316935</v>
      </c>
      <c r="L3" s="12">
        <v>363</v>
      </c>
      <c r="M3" s="29">
        <f>IF(L3&lt;&gt;"",L3/$B$9,"")</f>
        <v>0.99180327868852458</v>
      </c>
      <c r="N3" s="12">
        <v>3</v>
      </c>
      <c r="O3" s="29">
        <f>IF(N3&lt;&gt;"",N3/$B$9,"")</f>
        <v>8.1967213114754103E-3</v>
      </c>
      <c r="P3" s="12">
        <v>365</v>
      </c>
      <c r="Q3" s="29">
        <f>IF(P3&lt;&gt;"",P3/$B$9,"")</f>
        <v>0.99726775956284153</v>
      </c>
      <c r="R3" s="12">
        <v>364</v>
      </c>
      <c r="S3" s="29">
        <f>IF(R3&lt;&gt;"",R3/$B$9,"")</f>
        <v>0.99453551912568305</v>
      </c>
      <c r="T3" s="12">
        <v>355</v>
      </c>
      <c r="U3" s="29">
        <f>IF(T3&lt;&gt;"",T3/$B$9,"")</f>
        <v>0.9699453551912568</v>
      </c>
      <c r="V3" s="12">
        <v>358</v>
      </c>
      <c r="W3" s="29">
        <f>IF(V3&lt;&gt;"",V3/$B$9,"")</f>
        <v>0.97814207650273222</v>
      </c>
      <c r="X3" s="12">
        <v>363</v>
      </c>
      <c r="Y3" s="29">
        <f>IF(X3&lt;&gt;"",X3/$B$9,"")</f>
        <v>0.99180327868852458</v>
      </c>
      <c r="Z3" s="12"/>
      <c r="AA3" s="29" t="str">
        <f>IF(Z3&lt;&gt;"",Z3/$B$9,"")</f>
        <v/>
      </c>
      <c r="AB3" s="12"/>
      <c r="AC3" s="29" t="str">
        <f>IF(AB3&lt;&gt;"",AB3/$B$9,"")</f>
        <v/>
      </c>
      <c r="AD3" s="12"/>
      <c r="AE3" s="29" t="str">
        <f>IF(AD3&lt;&gt;"",AD3/$B$9,"")</f>
        <v/>
      </c>
      <c r="AF3" s="12">
        <v>3</v>
      </c>
      <c r="AG3" s="29">
        <f>IF(AF3&lt;&gt;"",AF3/$B$9,"")</f>
        <v>8.1967213114754103E-3</v>
      </c>
    </row>
    <row r="4" spans="1:33" ht="12" customHeight="1">
      <c r="A4" s="14" t="s">
        <v>7</v>
      </c>
      <c r="B4" s="12">
        <v>3</v>
      </c>
      <c r="C4" s="29">
        <f t="shared" ref="C4:E9" si="0">IF(B4&lt;&gt;"",B4/$B$9,"")</f>
        <v>8.1967213114754103E-3</v>
      </c>
      <c r="D4" s="24">
        <v>5</v>
      </c>
      <c r="E4" s="29">
        <f t="shared" si="0"/>
        <v>1.3661202185792349E-2</v>
      </c>
      <c r="F4" s="12">
        <v>30</v>
      </c>
      <c r="G4" s="29">
        <f t="shared" ref="G4" si="1">IF(F4&lt;&gt;"",F4/$B$9,"")</f>
        <v>8.1967213114754092E-2</v>
      </c>
      <c r="H4" s="12">
        <v>111</v>
      </c>
      <c r="I4" s="29">
        <f t="shared" ref="I4" si="2">IF(H4&lt;&gt;"",H4/$B$9,"")</f>
        <v>0.30327868852459017</v>
      </c>
      <c r="J4" s="12">
        <v>29</v>
      </c>
      <c r="K4" s="29">
        <f t="shared" ref="K4" si="3">IF(J4&lt;&gt;"",J4/$B$9,"")</f>
        <v>7.9234972677595633E-2</v>
      </c>
      <c r="L4" s="12">
        <v>3</v>
      </c>
      <c r="M4" s="29">
        <f t="shared" ref="M4" si="4">IF(L4&lt;&gt;"",L4/$B$9,"")</f>
        <v>8.1967213114754103E-3</v>
      </c>
      <c r="N4" s="12">
        <v>7</v>
      </c>
      <c r="O4" s="29">
        <f t="shared" ref="O4" si="5">IF(N4&lt;&gt;"",N4/$B$9,"")</f>
        <v>1.912568306010929E-2</v>
      </c>
      <c r="P4" s="12">
        <v>1</v>
      </c>
      <c r="Q4" s="29">
        <f t="shared" ref="Q4" si="6">IF(P4&lt;&gt;"",P4/$B$9,"")</f>
        <v>2.7322404371584699E-3</v>
      </c>
      <c r="R4" s="12">
        <v>2</v>
      </c>
      <c r="S4" s="29">
        <f t="shared" ref="S4" si="7">IF(R4&lt;&gt;"",R4/$B$9,"")</f>
        <v>5.4644808743169399E-3</v>
      </c>
      <c r="T4" s="12">
        <v>11</v>
      </c>
      <c r="U4" s="29">
        <f t="shared" ref="U4" si="8">IF(T4&lt;&gt;"",T4/$B$9,"")</f>
        <v>3.0054644808743168E-2</v>
      </c>
      <c r="V4" s="12">
        <v>8</v>
      </c>
      <c r="W4" s="29">
        <f t="shared" ref="W4" si="9">IF(V4&lt;&gt;"",V4/$B$9,"")</f>
        <v>2.185792349726776E-2</v>
      </c>
      <c r="X4" s="12">
        <v>3</v>
      </c>
      <c r="Y4" s="29">
        <f t="shared" ref="Y4" si="10">IF(X4&lt;&gt;"",X4/$B$9,"")</f>
        <v>8.1967213114754103E-3</v>
      </c>
      <c r="Z4" s="12"/>
      <c r="AA4" s="29" t="str">
        <f t="shared" ref="AA4" si="11">IF(Z4&lt;&gt;"",Z4/$B$9,"")</f>
        <v/>
      </c>
      <c r="AB4" s="12"/>
      <c r="AC4" s="29" t="str">
        <f t="shared" ref="AC4" si="12">IF(AB4&lt;&gt;"",AB4/$B$9,"")</f>
        <v/>
      </c>
      <c r="AD4" s="12"/>
      <c r="AE4" s="29" t="str">
        <f t="shared" ref="AE4" si="13">IF(AD4&lt;&gt;"",AD4/$B$9,"")</f>
        <v/>
      </c>
      <c r="AF4" s="12">
        <v>7</v>
      </c>
      <c r="AG4" s="29">
        <f t="shared" ref="AG4" si="14">IF(AF4&lt;&gt;"",AF4/$B$9,"")</f>
        <v>1.912568306010929E-2</v>
      </c>
    </row>
    <row r="5" spans="1:33" ht="12" customHeight="1">
      <c r="A5" s="14" t="s">
        <v>58</v>
      </c>
      <c r="B5" s="12">
        <v>35</v>
      </c>
      <c r="C5" s="29">
        <f t="shared" si="0"/>
        <v>9.5628415300546443E-2</v>
      </c>
      <c r="D5" s="24">
        <v>66</v>
      </c>
      <c r="E5" s="29">
        <f t="shared" si="0"/>
        <v>0.18032786885245902</v>
      </c>
      <c r="F5" s="12">
        <v>10</v>
      </c>
      <c r="G5" s="29">
        <f t="shared" ref="G5" si="15">IF(F5&lt;&gt;"",F5/$B$9,"")</f>
        <v>2.7322404371584699E-2</v>
      </c>
      <c r="H5" s="12">
        <v>40</v>
      </c>
      <c r="I5" s="29">
        <f t="shared" ref="I5" si="16">IF(H5&lt;&gt;"",H5/$B$9,"")</f>
        <v>0.10928961748633879</v>
      </c>
      <c r="J5" s="12">
        <v>98</v>
      </c>
      <c r="K5" s="29">
        <f t="shared" ref="K5" si="17">IF(J5&lt;&gt;"",J5/$B$9,"")</f>
        <v>0.26775956284153007</v>
      </c>
      <c r="L5" s="12"/>
      <c r="M5" s="29" t="str">
        <f t="shared" ref="M5" si="18">IF(L5&lt;&gt;"",L5/$B$9,"")</f>
        <v/>
      </c>
      <c r="N5" s="12">
        <v>356</v>
      </c>
      <c r="O5" s="29">
        <f t="shared" ref="O5" si="19">IF(N5&lt;&gt;"",N5/$B$9,"")</f>
        <v>0.97267759562841527</v>
      </c>
      <c r="P5" s="12"/>
      <c r="Q5" s="29" t="str">
        <f t="shared" ref="Q5" si="20">IF(P5&lt;&gt;"",P5/$B$9,"")</f>
        <v/>
      </c>
      <c r="R5" s="12"/>
      <c r="S5" s="29" t="str">
        <f t="shared" ref="S5" si="21">IF(R5&lt;&gt;"",R5/$B$9,"")</f>
        <v/>
      </c>
      <c r="T5" s="12"/>
      <c r="U5" s="29" t="str">
        <f t="shared" ref="U5" si="22">IF(T5&lt;&gt;"",T5/$B$9,"")</f>
        <v/>
      </c>
      <c r="V5" s="12"/>
      <c r="W5" s="29" t="str">
        <f t="shared" ref="W5" si="23">IF(V5&lt;&gt;"",V5/$B$9,"")</f>
        <v/>
      </c>
      <c r="X5" s="12"/>
      <c r="Y5" s="29" t="str">
        <f t="shared" ref="Y5" si="24">IF(X5&lt;&gt;"",X5/$B$9,"")</f>
        <v/>
      </c>
      <c r="Z5" s="12">
        <v>358</v>
      </c>
      <c r="AA5" s="29">
        <f t="shared" ref="AA5" si="25">IF(Z5&lt;&gt;"",Z5/$B$9,"")</f>
        <v>0.97814207650273222</v>
      </c>
      <c r="AB5" s="12">
        <v>365</v>
      </c>
      <c r="AC5" s="29">
        <f t="shared" ref="AC5" si="26">IF(AB5&lt;&gt;"",AB5/$B$9,"")</f>
        <v>0.99726775956284153</v>
      </c>
      <c r="AD5" s="12">
        <v>366</v>
      </c>
      <c r="AE5" s="29">
        <f t="shared" ref="AE5" si="27">IF(AD5&lt;&gt;"",AD5/$B$9,"")</f>
        <v>1</v>
      </c>
      <c r="AF5" s="12">
        <v>356</v>
      </c>
      <c r="AG5" s="29">
        <f t="shared" ref="AG5" si="28">IF(AF5&lt;&gt;"",AF5/$B$9,"")</f>
        <v>0.97267759562841527</v>
      </c>
    </row>
    <row r="6" spans="1:33" ht="12" customHeight="1">
      <c r="A6" s="14" t="s">
        <v>10</v>
      </c>
      <c r="B6" s="12">
        <v>53</v>
      </c>
      <c r="C6" s="29">
        <f t="shared" si="0"/>
        <v>0.1448087431693989</v>
      </c>
      <c r="D6" s="24"/>
      <c r="E6" s="29" t="str">
        <f t="shared" si="0"/>
        <v/>
      </c>
      <c r="F6" s="12">
        <v>3</v>
      </c>
      <c r="G6" s="29">
        <f t="shared" ref="G6" si="29">IF(F6&lt;&gt;"",F6/$B$9,"")</f>
        <v>8.1967213114754103E-3</v>
      </c>
      <c r="H6" s="12">
        <v>5</v>
      </c>
      <c r="I6" s="29">
        <f t="shared" ref="I6" si="30">IF(H6&lt;&gt;"",H6/$B$9,"")</f>
        <v>1.3661202185792349E-2</v>
      </c>
      <c r="J6" s="12"/>
      <c r="K6" s="29" t="str">
        <f t="shared" ref="K6" si="31">IF(J6&lt;&gt;"",J6/$B$9,"")</f>
        <v/>
      </c>
      <c r="L6" s="12"/>
      <c r="M6" s="29" t="str">
        <f t="shared" ref="M6" si="32">IF(L6&lt;&gt;"",L6/$B$9,"")</f>
        <v/>
      </c>
      <c r="N6" s="12"/>
      <c r="O6" s="29" t="str">
        <f t="shared" ref="O6" si="33">IF(N6&lt;&gt;"",N6/$B$9,"")</f>
        <v/>
      </c>
      <c r="P6" s="12"/>
      <c r="Q6" s="29" t="str">
        <f t="shared" ref="Q6" si="34">IF(P6&lt;&gt;"",P6/$B$9,"")</f>
        <v/>
      </c>
      <c r="R6" s="12"/>
      <c r="S6" s="29" t="str">
        <f t="shared" ref="S6" si="35">IF(R6&lt;&gt;"",R6/$B$9,"")</f>
        <v/>
      </c>
      <c r="T6" s="12"/>
      <c r="U6" s="29" t="str">
        <f t="shared" ref="U6" si="36">IF(T6&lt;&gt;"",T6/$B$9,"")</f>
        <v/>
      </c>
      <c r="V6" s="12"/>
      <c r="W6" s="29" t="str">
        <f t="shared" ref="W6" si="37">IF(V6&lt;&gt;"",V6/$B$9,"")</f>
        <v/>
      </c>
      <c r="X6" s="12"/>
      <c r="Y6" s="29" t="str">
        <f t="shared" ref="Y6" si="38">IF(X6&lt;&gt;"",X6/$B$9,"")</f>
        <v/>
      </c>
      <c r="Z6" s="12">
        <v>8</v>
      </c>
      <c r="AA6" s="29">
        <f t="shared" ref="AA6" si="39">IF(Z6&lt;&gt;"",Z6/$B$9,"")</f>
        <v>2.185792349726776E-2</v>
      </c>
      <c r="AB6" s="12"/>
      <c r="AC6" s="29" t="str">
        <f t="shared" ref="AC6" si="40">IF(AB6&lt;&gt;"",AB6/$B$9,"")</f>
        <v/>
      </c>
      <c r="AD6" s="12"/>
      <c r="AE6" s="29" t="str">
        <f t="shared" ref="AE6" si="41">IF(AD6&lt;&gt;"",AD6/$B$9,"")</f>
        <v/>
      </c>
      <c r="AF6" s="12"/>
      <c r="AG6" s="29" t="str">
        <f t="shared" ref="AG6" si="42">IF(AF6&lt;&gt;"",AF6/$B$9,"")</f>
        <v/>
      </c>
    </row>
    <row r="7" spans="1:33" ht="12" customHeight="1">
      <c r="A7" s="14" t="s">
        <v>13</v>
      </c>
      <c r="B7" s="12">
        <v>60</v>
      </c>
      <c r="C7" s="29">
        <f t="shared" si="0"/>
        <v>0.16393442622950818</v>
      </c>
      <c r="D7" s="24"/>
      <c r="E7" s="29" t="str">
        <f t="shared" si="0"/>
        <v/>
      </c>
      <c r="F7" s="12">
        <v>2</v>
      </c>
      <c r="G7" s="29">
        <f t="shared" ref="G7" si="43">IF(F7&lt;&gt;"",F7/$B$9,"")</f>
        <v>5.4644808743169399E-3</v>
      </c>
      <c r="H7" s="12"/>
      <c r="I7" s="29" t="str">
        <f t="shared" ref="I7" si="44">IF(H7&lt;&gt;"",H7/$B$9,"")</f>
        <v/>
      </c>
      <c r="J7" s="12"/>
      <c r="K7" s="29" t="str">
        <f t="shared" ref="K7" si="45">IF(J7&lt;&gt;"",J7/$B$9,"")</f>
        <v/>
      </c>
      <c r="L7" s="12"/>
      <c r="M7" s="29" t="str">
        <f t="shared" ref="M7" si="46">IF(L7&lt;&gt;"",L7/$B$9,"")</f>
        <v/>
      </c>
      <c r="N7" s="12"/>
      <c r="O7" s="29" t="str">
        <f t="shared" ref="O7" si="47">IF(N7&lt;&gt;"",N7/$B$9,"")</f>
        <v/>
      </c>
      <c r="P7" s="12"/>
      <c r="Q7" s="29" t="str">
        <f t="shared" ref="Q7" si="48">IF(P7&lt;&gt;"",P7/$B$9,"")</f>
        <v/>
      </c>
      <c r="R7" s="12"/>
      <c r="S7" s="29" t="str">
        <f t="shared" ref="S7" si="49">IF(R7&lt;&gt;"",R7/$B$9,"")</f>
        <v/>
      </c>
      <c r="T7" s="12"/>
      <c r="U7" s="29" t="str">
        <f t="shared" ref="U7" si="50">IF(T7&lt;&gt;"",T7/$B$9,"")</f>
        <v/>
      </c>
      <c r="V7" s="12"/>
      <c r="W7" s="29" t="str">
        <f t="shared" ref="W7" si="51">IF(V7&lt;&gt;"",V7/$B$9,"")</f>
        <v/>
      </c>
      <c r="X7" s="12"/>
      <c r="Y7" s="29" t="str">
        <f t="shared" ref="Y7" si="52">IF(X7&lt;&gt;"",X7/$B$9,"")</f>
        <v/>
      </c>
      <c r="Z7" s="12"/>
      <c r="AA7" s="29" t="str">
        <f t="shared" ref="AA7" si="53">IF(Z7&lt;&gt;"",Z7/$B$9,"")</f>
        <v/>
      </c>
      <c r="AB7" s="12"/>
      <c r="AC7" s="29" t="str">
        <f t="shared" ref="AC7" si="54">IF(AB7&lt;&gt;"",AB7/$B$9,"")</f>
        <v/>
      </c>
      <c r="AD7" s="12"/>
      <c r="AE7" s="29" t="str">
        <f t="shared" ref="AE7" si="55">IF(AD7&lt;&gt;"",AD7/$B$9,"")</f>
        <v/>
      </c>
      <c r="AF7" s="12"/>
      <c r="AG7" s="29" t="str">
        <f t="shared" ref="AG7" si="56">IF(AF7&lt;&gt;"",AF7/$B$9,"")</f>
        <v/>
      </c>
    </row>
    <row r="8" spans="1:33" s="6" customFormat="1" ht="12" customHeight="1">
      <c r="A8" s="21" t="s">
        <v>56</v>
      </c>
      <c r="B8" s="22">
        <v>126</v>
      </c>
      <c r="C8" s="30">
        <f>IF(B8&lt;&gt;"",B8/$B$9,"")</f>
        <v>0.34426229508196721</v>
      </c>
      <c r="D8" s="25">
        <v>101</v>
      </c>
      <c r="E8" s="30">
        <f>IF(D8&lt;&gt;"",D8/$B$9,"")</f>
        <v>0.27595628415300544</v>
      </c>
      <c r="F8" s="22">
        <v>131</v>
      </c>
      <c r="G8" s="30">
        <f>IF(F8&lt;&gt;"",F8/$B$9,"")</f>
        <v>0.35792349726775957</v>
      </c>
      <c r="H8" s="22">
        <v>30</v>
      </c>
      <c r="I8" s="30">
        <f>IF(H8&lt;&gt;"",H8/$B$9,"")</f>
        <v>8.1967213114754092E-2</v>
      </c>
      <c r="J8" s="22">
        <v>36</v>
      </c>
      <c r="K8" s="30">
        <f>IF(J8&lt;&gt;"",J8/$B$9,"")</f>
        <v>9.8360655737704916E-2</v>
      </c>
      <c r="L8" s="22">
        <v>0</v>
      </c>
      <c r="M8" s="30">
        <f>IF(L8&lt;&gt;"",L8/$B$9,"")</f>
        <v>0</v>
      </c>
      <c r="N8" s="22">
        <v>0</v>
      </c>
      <c r="O8" s="30">
        <f>IF(N8&lt;&gt;"",N8/$B$9,"")</f>
        <v>0</v>
      </c>
      <c r="P8" s="22">
        <v>0</v>
      </c>
      <c r="Q8" s="30">
        <f>IF(P8&lt;&gt;"",P8/$B$9,"")</f>
        <v>0</v>
      </c>
      <c r="R8" s="22">
        <v>0</v>
      </c>
      <c r="S8" s="30">
        <f>IF(R8&lt;&gt;"",R8/$B$9,"")</f>
        <v>0</v>
      </c>
      <c r="T8" s="22">
        <v>0</v>
      </c>
      <c r="U8" s="30">
        <f>IF(T8&lt;&gt;"",T8/$B$9,"")</f>
        <v>0</v>
      </c>
      <c r="V8" s="22">
        <v>0</v>
      </c>
      <c r="W8" s="30">
        <f>IF(V8&lt;&gt;"",V8/$B$9,"")</f>
        <v>0</v>
      </c>
      <c r="X8" s="22">
        <v>0</v>
      </c>
      <c r="Y8" s="30">
        <f>IF(X8&lt;&gt;"",X8/$B$9,"")</f>
        <v>0</v>
      </c>
      <c r="Z8" s="22">
        <v>0</v>
      </c>
      <c r="AA8" s="30">
        <f>IF(Z8&lt;&gt;"",Z8/$B$9,"")</f>
        <v>0</v>
      </c>
      <c r="AB8" s="22">
        <v>1</v>
      </c>
      <c r="AC8" s="30">
        <f>IF(AB8&lt;&gt;"",AB8/$B$9,"")</f>
        <v>2.7322404371584699E-3</v>
      </c>
      <c r="AD8" s="22">
        <v>0</v>
      </c>
      <c r="AE8" s="30">
        <f>IF(AD8&lt;&gt;"",AD8/$B$9,"")</f>
        <v>0</v>
      </c>
      <c r="AF8" s="22">
        <v>0</v>
      </c>
      <c r="AG8" s="30">
        <f>IF(AF8&lt;&gt;"",AF8/$B$9,"")</f>
        <v>0</v>
      </c>
    </row>
    <row r="9" spans="1:33" s="6" customFormat="1" ht="12" customHeight="1">
      <c r="A9" s="15" t="s">
        <v>63</v>
      </c>
      <c r="B9" s="18">
        <v>366</v>
      </c>
      <c r="C9" s="40">
        <f t="shared" si="0"/>
        <v>1</v>
      </c>
      <c r="D9" s="27">
        <v>366</v>
      </c>
      <c r="E9" s="40">
        <f t="shared" si="0"/>
        <v>1</v>
      </c>
      <c r="F9" s="18">
        <v>366</v>
      </c>
      <c r="G9" s="40">
        <f t="shared" ref="G9" si="57">IF(F9&lt;&gt;"",F9/$B$9,"")</f>
        <v>1</v>
      </c>
      <c r="H9" s="18">
        <v>366</v>
      </c>
      <c r="I9" s="40">
        <f t="shared" ref="I9" si="58">IF(H9&lt;&gt;"",H9/$B$9,"")</f>
        <v>1</v>
      </c>
      <c r="J9" s="18">
        <v>366</v>
      </c>
      <c r="K9" s="40">
        <f t="shared" ref="K9" si="59">IF(J9&lt;&gt;"",J9/$B$9,"")</f>
        <v>1</v>
      </c>
      <c r="L9" s="18">
        <v>366</v>
      </c>
      <c r="M9" s="40">
        <f t="shared" ref="M9" si="60">IF(L9&lt;&gt;"",L9/$B$9,"")</f>
        <v>1</v>
      </c>
      <c r="N9" s="18">
        <v>366</v>
      </c>
      <c r="O9" s="40">
        <f t="shared" ref="O9" si="61">IF(N9&lt;&gt;"",N9/$B$9,"")</f>
        <v>1</v>
      </c>
      <c r="P9" s="18">
        <v>366</v>
      </c>
      <c r="Q9" s="40">
        <f t="shared" ref="Q9" si="62">IF(P9&lt;&gt;"",P9/$B$9,"")</f>
        <v>1</v>
      </c>
      <c r="R9" s="18">
        <v>366</v>
      </c>
      <c r="S9" s="40">
        <f t="shared" ref="S9" si="63">IF(R9&lt;&gt;"",R9/$B$9,"")</f>
        <v>1</v>
      </c>
      <c r="T9" s="18">
        <v>366</v>
      </c>
      <c r="U9" s="40">
        <f t="shared" ref="U9" si="64">IF(T9&lt;&gt;"",T9/$B$9,"")</f>
        <v>1</v>
      </c>
      <c r="V9" s="18">
        <v>366</v>
      </c>
      <c r="W9" s="40">
        <f t="shared" ref="W9" si="65">IF(V9&lt;&gt;"",V9/$B$9,"")</f>
        <v>1</v>
      </c>
      <c r="X9" s="18">
        <v>366</v>
      </c>
      <c r="Y9" s="40">
        <f t="shared" ref="Y9" si="66">IF(X9&lt;&gt;"",X9/$B$9,"")</f>
        <v>1</v>
      </c>
      <c r="Z9" s="18">
        <v>366</v>
      </c>
      <c r="AA9" s="40">
        <f t="shared" ref="AA9" si="67">IF(Z9&lt;&gt;"",Z9/$B$9,"")</f>
        <v>1</v>
      </c>
      <c r="AB9" s="18">
        <v>366</v>
      </c>
      <c r="AC9" s="40">
        <f t="shared" ref="AC9" si="68">IF(AB9&lt;&gt;"",AB9/$B$9,"")</f>
        <v>1</v>
      </c>
      <c r="AD9" s="18">
        <v>366</v>
      </c>
      <c r="AE9" s="40">
        <f t="shared" ref="AE9" si="69">IF(AD9&lt;&gt;"",AD9/$B$9,"")</f>
        <v>1</v>
      </c>
      <c r="AF9" s="18">
        <v>366</v>
      </c>
      <c r="AG9" s="40">
        <f t="shared" ref="AG9" si="70">IF(AF9&lt;&gt;"",AF9/$B$9,"")</f>
        <v>1</v>
      </c>
    </row>
    <row r="11" spans="1:33" ht="18.75">
      <c r="A11" s="13" t="s">
        <v>59</v>
      </c>
    </row>
    <row r="12" spans="1:33" s="6" customFormat="1" ht="12" customHeight="1">
      <c r="A12" s="16" t="s">
        <v>48</v>
      </c>
      <c r="B12" s="17" t="s">
        <v>1</v>
      </c>
      <c r="C12" s="28" t="s">
        <v>62</v>
      </c>
      <c r="D12" s="17" t="s">
        <v>2</v>
      </c>
      <c r="E12" s="28" t="s">
        <v>62</v>
      </c>
      <c r="F12" s="17" t="s">
        <v>4</v>
      </c>
      <c r="G12" s="28" t="s">
        <v>62</v>
      </c>
      <c r="H12" s="17" t="s">
        <v>37</v>
      </c>
      <c r="I12" s="28" t="s">
        <v>62</v>
      </c>
      <c r="J12" s="17" t="s">
        <v>3</v>
      </c>
      <c r="K12" s="28" t="s">
        <v>62</v>
      </c>
      <c r="L12" s="17" t="s">
        <v>40</v>
      </c>
      <c r="M12" s="28" t="s">
        <v>62</v>
      </c>
      <c r="N12" s="17" t="s">
        <v>47</v>
      </c>
      <c r="O12" s="28" t="s">
        <v>62</v>
      </c>
      <c r="P12" s="17" t="s">
        <v>38</v>
      </c>
      <c r="Q12" s="28" t="s">
        <v>62</v>
      </c>
      <c r="R12" s="17" t="s">
        <v>45</v>
      </c>
      <c r="S12" s="28" t="s">
        <v>62</v>
      </c>
      <c r="T12" s="17" t="s">
        <v>39</v>
      </c>
      <c r="U12" s="28" t="s">
        <v>62</v>
      </c>
      <c r="V12" s="17" t="s">
        <v>42</v>
      </c>
      <c r="W12" s="28" t="s">
        <v>62</v>
      </c>
      <c r="X12" s="17" t="s">
        <v>44</v>
      </c>
      <c r="Y12" s="28" t="s">
        <v>62</v>
      </c>
      <c r="Z12" s="17" t="s">
        <v>36</v>
      </c>
      <c r="AA12" s="28" t="s">
        <v>62</v>
      </c>
      <c r="AB12" s="17" t="s">
        <v>41</v>
      </c>
      <c r="AC12" s="28" t="s">
        <v>62</v>
      </c>
      <c r="AD12" s="17" t="s">
        <v>43</v>
      </c>
      <c r="AE12" s="28" t="s">
        <v>62</v>
      </c>
      <c r="AF12" s="17" t="s">
        <v>46</v>
      </c>
      <c r="AG12" s="17" t="s">
        <v>62</v>
      </c>
    </row>
    <row r="13" spans="1:33" ht="12" customHeight="1">
      <c r="A13" s="14" t="s">
        <v>5</v>
      </c>
      <c r="B13" s="12">
        <v>13</v>
      </c>
      <c r="C13" s="29">
        <f>IF(B13&lt;&gt;"",B13/$B$9,"")</f>
        <v>3.5519125683060107E-2</v>
      </c>
      <c r="D13" s="12">
        <v>25</v>
      </c>
      <c r="E13" s="29">
        <f>IF(D13&lt;&gt;"",D13/$B$9,"")</f>
        <v>6.8306010928961755E-2</v>
      </c>
      <c r="F13" s="12">
        <v>35</v>
      </c>
      <c r="G13" s="29">
        <f>IF(F13&lt;&gt;"",F13/$B$9,"")</f>
        <v>9.5628415300546443E-2</v>
      </c>
      <c r="H13" s="12">
        <v>23</v>
      </c>
      <c r="I13" s="29">
        <f>IF(H13&lt;&gt;"",H13/$B$9,"")</f>
        <v>6.2841530054644809E-2</v>
      </c>
      <c r="J13" s="12">
        <v>41</v>
      </c>
      <c r="K13" s="29">
        <f>IF(J13&lt;&gt;"",J13/$B$9,"")</f>
        <v>0.11202185792349727</v>
      </c>
      <c r="L13" s="12">
        <v>55</v>
      </c>
      <c r="M13" s="29">
        <f>IF(L13&lt;&gt;"",L13/$B$9,"")</f>
        <v>0.15027322404371585</v>
      </c>
      <c r="N13" s="12"/>
      <c r="O13" s="29" t="str">
        <f>IF(N13&lt;&gt;"",N13/$B$9,"")</f>
        <v/>
      </c>
      <c r="P13" s="12">
        <v>119</v>
      </c>
      <c r="Q13" s="29">
        <f>IF(P13&lt;&gt;"",P13/$B$9,"")</f>
        <v>0.3251366120218579</v>
      </c>
      <c r="R13" s="12">
        <v>91</v>
      </c>
      <c r="S13" s="29">
        <f>IF(R13&lt;&gt;"",R13/$B$9,"")</f>
        <v>0.24863387978142076</v>
      </c>
      <c r="T13" s="12">
        <v>134</v>
      </c>
      <c r="U13" s="29">
        <f>IF(T13&lt;&gt;"",T13/$B$9,"")</f>
        <v>0.36612021857923499</v>
      </c>
      <c r="V13" s="12">
        <v>75</v>
      </c>
      <c r="W13" s="29">
        <f>IF(V13&lt;&gt;"",V13/$B$9,"")</f>
        <v>0.20491803278688525</v>
      </c>
      <c r="X13" s="12">
        <v>92</v>
      </c>
      <c r="Y13" s="29">
        <f>IF(X13&lt;&gt;"",X13/$B$9,"")</f>
        <v>0.25136612021857924</v>
      </c>
      <c r="Z13" s="12"/>
      <c r="AA13" s="29" t="str">
        <f>IF(Z13&lt;&gt;"",Z13/$B$9,"")</f>
        <v/>
      </c>
      <c r="AB13" s="12"/>
      <c r="AC13" s="29" t="str">
        <f>IF(AB13&lt;&gt;"",AB13/$B$9,"")</f>
        <v/>
      </c>
      <c r="AD13" s="12"/>
      <c r="AE13" s="29" t="str">
        <f>IF(AD13&lt;&gt;"",AD13/$B$9,"")</f>
        <v/>
      </c>
      <c r="AF13" s="12"/>
      <c r="AG13" s="39" t="str">
        <f>IF(AF13&lt;&gt;"",AF13/$B$9,"")</f>
        <v/>
      </c>
    </row>
    <row r="14" spans="1:33" ht="12" customHeight="1">
      <c r="A14" s="14" t="s">
        <v>7</v>
      </c>
      <c r="B14" s="12"/>
      <c r="C14" s="29" t="str">
        <f t="shared" ref="C14:E17" si="71">IF(B14&lt;&gt;"",B14/$B$9,"")</f>
        <v/>
      </c>
      <c r="D14" s="12">
        <v>2</v>
      </c>
      <c r="E14" s="29">
        <f t="shared" si="71"/>
        <v>5.4644808743169399E-3</v>
      </c>
      <c r="F14" s="12"/>
      <c r="G14" s="29" t="str">
        <f t="shared" ref="G14" si="72">IF(F14&lt;&gt;"",F14/$B$9,"")</f>
        <v/>
      </c>
      <c r="H14" s="12"/>
      <c r="I14" s="29" t="str">
        <f t="shared" ref="I14" si="73">IF(H14&lt;&gt;"",H14/$B$9,"")</f>
        <v/>
      </c>
      <c r="J14" s="12">
        <v>7</v>
      </c>
      <c r="K14" s="29">
        <f t="shared" ref="K14" si="74">IF(J14&lt;&gt;"",J14/$B$9,"")</f>
        <v>1.912568306010929E-2</v>
      </c>
      <c r="L14" s="12"/>
      <c r="M14" s="29" t="str">
        <f t="shared" ref="M14" si="75">IF(L14&lt;&gt;"",L14/$B$9,"")</f>
        <v/>
      </c>
      <c r="N14" s="12"/>
      <c r="O14" s="29" t="str">
        <f t="shared" ref="O14" si="76">IF(N14&lt;&gt;"",N14/$B$9,"")</f>
        <v/>
      </c>
      <c r="P14" s="12"/>
      <c r="Q14" s="29" t="str">
        <f t="shared" ref="Q14" si="77">IF(P14&lt;&gt;"",P14/$B$9,"")</f>
        <v/>
      </c>
      <c r="R14" s="12"/>
      <c r="S14" s="29" t="str">
        <f t="shared" ref="S14" si="78">IF(R14&lt;&gt;"",R14/$B$9,"")</f>
        <v/>
      </c>
      <c r="T14" s="12">
        <v>1</v>
      </c>
      <c r="U14" s="29">
        <f t="shared" ref="U14" si="79">IF(T14&lt;&gt;"",T14/$B$9,"")</f>
        <v>2.7322404371584699E-3</v>
      </c>
      <c r="V14" s="12">
        <v>1</v>
      </c>
      <c r="W14" s="29">
        <f t="shared" ref="W14" si="80">IF(V14&lt;&gt;"",V14/$B$9,"")</f>
        <v>2.7322404371584699E-3</v>
      </c>
      <c r="X14" s="12"/>
      <c r="Y14" s="29" t="str">
        <f t="shared" ref="Y14" si="81">IF(X14&lt;&gt;"",X14/$B$9,"")</f>
        <v/>
      </c>
      <c r="Z14" s="12"/>
      <c r="AA14" s="29" t="str">
        <f t="shared" ref="AA14" si="82">IF(Z14&lt;&gt;"",Z14/$B$9,"")</f>
        <v/>
      </c>
      <c r="AB14" s="12"/>
      <c r="AC14" s="29" t="str">
        <f t="shared" ref="AC14" si="83">IF(AB14&lt;&gt;"",AB14/$B$9,"")</f>
        <v/>
      </c>
      <c r="AD14" s="12"/>
      <c r="AE14" s="29" t="str">
        <f t="shared" ref="AE14" si="84">IF(AD14&lt;&gt;"",AD14/$B$9,"")</f>
        <v/>
      </c>
      <c r="AF14" s="12"/>
      <c r="AG14" s="39" t="str">
        <f t="shared" ref="AG14" si="85">IF(AF14&lt;&gt;"",AF14/$B$9,"")</f>
        <v/>
      </c>
    </row>
    <row r="15" spans="1:33" ht="12" customHeight="1">
      <c r="A15" s="14" t="s">
        <v>58</v>
      </c>
      <c r="B15" s="12"/>
      <c r="C15" s="29" t="str">
        <f t="shared" si="71"/>
        <v/>
      </c>
      <c r="D15" s="12">
        <v>18</v>
      </c>
      <c r="E15" s="29">
        <f t="shared" si="71"/>
        <v>4.9180327868852458E-2</v>
      </c>
      <c r="F15" s="12"/>
      <c r="G15" s="29" t="str">
        <f t="shared" ref="G15" si="86">IF(F15&lt;&gt;"",F15/$B$9,"")</f>
        <v/>
      </c>
      <c r="H15" s="12">
        <v>9</v>
      </c>
      <c r="I15" s="29">
        <f t="shared" ref="I15" si="87">IF(H15&lt;&gt;"",H15/$B$9,"")</f>
        <v>2.4590163934426229E-2</v>
      </c>
      <c r="J15" s="12">
        <v>2</v>
      </c>
      <c r="K15" s="29">
        <f t="shared" ref="K15" si="88">IF(J15&lt;&gt;"",J15/$B$9,"")</f>
        <v>5.4644808743169399E-3</v>
      </c>
      <c r="L15" s="12"/>
      <c r="M15" s="29" t="str">
        <f t="shared" ref="M15" si="89">IF(L15&lt;&gt;"",L15/$B$9,"")</f>
        <v/>
      </c>
      <c r="N15" s="12">
        <v>102</v>
      </c>
      <c r="O15" s="29">
        <f t="shared" ref="O15" si="90">IF(N15&lt;&gt;"",N15/$B$9,"")</f>
        <v>0.27868852459016391</v>
      </c>
      <c r="P15" s="12"/>
      <c r="Q15" s="29" t="str">
        <f t="shared" ref="Q15" si="91">IF(P15&lt;&gt;"",P15/$B$9,"")</f>
        <v/>
      </c>
      <c r="R15" s="12"/>
      <c r="S15" s="29" t="str">
        <f t="shared" ref="S15" si="92">IF(R15&lt;&gt;"",R15/$B$9,"")</f>
        <v/>
      </c>
      <c r="T15" s="12"/>
      <c r="U15" s="29" t="str">
        <f t="shared" ref="U15" si="93">IF(T15&lt;&gt;"",T15/$B$9,"")</f>
        <v/>
      </c>
      <c r="V15" s="12"/>
      <c r="W15" s="29" t="str">
        <f t="shared" ref="W15" si="94">IF(V15&lt;&gt;"",V15/$B$9,"")</f>
        <v/>
      </c>
      <c r="X15" s="12"/>
      <c r="Y15" s="29" t="str">
        <f t="shared" ref="Y15" si="95">IF(X15&lt;&gt;"",X15/$B$9,"")</f>
        <v/>
      </c>
      <c r="Z15" s="12">
        <v>223</v>
      </c>
      <c r="AA15" s="29">
        <f t="shared" ref="AA15" si="96">IF(Z15&lt;&gt;"",Z15/$B$9,"")</f>
        <v>0.60928961748633881</v>
      </c>
      <c r="AB15" s="12">
        <v>19</v>
      </c>
      <c r="AC15" s="29">
        <f t="shared" ref="AC15" si="97">IF(AB15&lt;&gt;"",AB15/$B$9,"")</f>
        <v>5.1912568306010931E-2</v>
      </c>
      <c r="AD15" s="12">
        <v>76</v>
      </c>
      <c r="AE15" s="29">
        <f t="shared" ref="AE15" si="98">IF(AD15&lt;&gt;"",AD15/$B$9,"")</f>
        <v>0.20765027322404372</v>
      </c>
      <c r="AF15" s="12">
        <v>128</v>
      </c>
      <c r="AG15" s="39">
        <f t="shared" ref="AG15" si="99">IF(AF15&lt;&gt;"",AF15/$B$9,"")</f>
        <v>0.34972677595628415</v>
      </c>
    </row>
    <row r="16" spans="1:33" ht="12" customHeight="1">
      <c r="A16" s="14" t="s">
        <v>10</v>
      </c>
      <c r="B16" s="12"/>
      <c r="C16" s="29" t="str">
        <f t="shared" si="71"/>
        <v/>
      </c>
      <c r="D16" s="12"/>
      <c r="E16" s="29" t="str">
        <f t="shared" si="71"/>
        <v/>
      </c>
      <c r="F16" s="12"/>
      <c r="G16" s="29" t="str">
        <f t="shared" ref="G16" si="100">IF(F16&lt;&gt;"",F16/$B$9,"")</f>
        <v/>
      </c>
      <c r="H16" s="12"/>
      <c r="I16" s="29" t="str">
        <f t="shared" ref="I16" si="101">IF(H16&lt;&gt;"",H16/$B$9,"")</f>
        <v/>
      </c>
      <c r="J16" s="12"/>
      <c r="K16" s="29" t="str">
        <f t="shared" ref="K16" si="102">IF(J16&lt;&gt;"",J16/$B$9,"")</f>
        <v/>
      </c>
      <c r="L16" s="12"/>
      <c r="M16" s="29" t="str">
        <f t="shared" ref="M16" si="103">IF(L16&lt;&gt;"",L16/$B$9,"")</f>
        <v/>
      </c>
      <c r="N16" s="12"/>
      <c r="O16" s="29" t="str">
        <f t="shared" ref="O16" si="104">IF(N16&lt;&gt;"",N16/$B$9,"")</f>
        <v/>
      </c>
      <c r="P16" s="12"/>
      <c r="Q16" s="29" t="str">
        <f t="shared" ref="Q16" si="105">IF(P16&lt;&gt;"",P16/$B$9,"")</f>
        <v/>
      </c>
      <c r="R16" s="12"/>
      <c r="S16" s="29" t="str">
        <f t="shared" ref="S16" si="106">IF(R16&lt;&gt;"",R16/$B$9,"")</f>
        <v/>
      </c>
      <c r="T16" s="12"/>
      <c r="U16" s="29" t="str">
        <f t="shared" ref="U16" si="107">IF(T16&lt;&gt;"",T16/$B$9,"")</f>
        <v/>
      </c>
      <c r="V16" s="12"/>
      <c r="W16" s="29" t="str">
        <f t="shared" ref="W16" si="108">IF(V16&lt;&gt;"",V16/$B$9,"")</f>
        <v/>
      </c>
      <c r="X16" s="12"/>
      <c r="Y16" s="29" t="str">
        <f t="shared" ref="Y16" si="109">IF(X16&lt;&gt;"",X16/$B$9,"")</f>
        <v/>
      </c>
      <c r="Z16" s="12">
        <v>8</v>
      </c>
      <c r="AA16" s="29">
        <f t="shared" ref="AA16" si="110">IF(Z16&lt;&gt;"",Z16/$B$9,"")</f>
        <v>2.185792349726776E-2</v>
      </c>
      <c r="AB16" s="12"/>
      <c r="AC16" s="29" t="str">
        <f t="shared" ref="AC16" si="111">IF(AB16&lt;&gt;"",AB16/$B$9,"")</f>
        <v/>
      </c>
      <c r="AD16" s="12"/>
      <c r="AE16" s="29" t="str">
        <f t="shared" ref="AE16" si="112">IF(AD16&lt;&gt;"",AD16/$B$9,"")</f>
        <v/>
      </c>
      <c r="AF16" s="12"/>
      <c r="AG16" s="39" t="str">
        <f t="shared" ref="AG16" si="113">IF(AF16&lt;&gt;"",AF16/$B$9,"")</f>
        <v/>
      </c>
    </row>
    <row r="17" spans="1:33" s="6" customFormat="1" ht="12" customHeight="1">
      <c r="A17" s="15" t="s">
        <v>63</v>
      </c>
      <c r="B17" s="18">
        <v>13</v>
      </c>
      <c r="C17" s="40">
        <f t="shared" si="71"/>
        <v>3.5519125683060107E-2</v>
      </c>
      <c r="D17" s="27">
        <v>45</v>
      </c>
      <c r="E17" s="40">
        <f t="shared" si="71"/>
        <v>0.12295081967213115</v>
      </c>
      <c r="F17" s="18">
        <v>35</v>
      </c>
      <c r="G17" s="40">
        <f t="shared" ref="G17" si="114">IF(F17&lt;&gt;"",F17/$B$9,"")</f>
        <v>9.5628415300546443E-2</v>
      </c>
      <c r="H17" s="18">
        <v>32</v>
      </c>
      <c r="I17" s="40">
        <f t="shared" ref="I17" si="115">IF(H17&lt;&gt;"",H17/$B$9,"")</f>
        <v>8.7431693989071038E-2</v>
      </c>
      <c r="J17" s="18">
        <v>50</v>
      </c>
      <c r="K17" s="40">
        <f t="shared" ref="K17" si="116">IF(J17&lt;&gt;"",J17/$B$9,"")</f>
        <v>0.13661202185792351</v>
      </c>
      <c r="L17" s="18">
        <v>55</v>
      </c>
      <c r="M17" s="40">
        <f t="shared" ref="M17" si="117">IF(L17&lt;&gt;"",L17/$B$9,"")</f>
        <v>0.15027322404371585</v>
      </c>
      <c r="N17" s="18">
        <v>102</v>
      </c>
      <c r="O17" s="40">
        <f t="shared" ref="O17" si="118">IF(N17&lt;&gt;"",N17/$B$9,"")</f>
        <v>0.27868852459016391</v>
      </c>
      <c r="P17" s="18">
        <v>119</v>
      </c>
      <c r="Q17" s="40">
        <f t="shared" ref="Q17" si="119">IF(P17&lt;&gt;"",P17/$B$9,"")</f>
        <v>0.3251366120218579</v>
      </c>
      <c r="R17" s="18">
        <v>91</v>
      </c>
      <c r="S17" s="40">
        <f t="shared" ref="S17" si="120">IF(R17&lt;&gt;"",R17/$B$9,"")</f>
        <v>0.24863387978142076</v>
      </c>
      <c r="T17" s="18">
        <v>135</v>
      </c>
      <c r="U17" s="40">
        <f t="shared" ref="U17" si="121">IF(T17&lt;&gt;"",T17/$B$9,"")</f>
        <v>0.36885245901639346</v>
      </c>
      <c r="V17" s="18">
        <v>76</v>
      </c>
      <c r="W17" s="40">
        <f t="shared" ref="W17" si="122">IF(V17&lt;&gt;"",V17/$B$9,"")</f>
        <v>0.20765027322404372</v>
      </c>
      <c r="X17" s="18">
        <v>92</v>
      </c>
      <c r="Y17" s="40">
        <f t="shared" ref="Y17" si="123">IF(X17&lt;&gt;"",X17/$B$9,"")</f>
        <v>0.25136612021857924</v>
      </c>
      <c r="Z17" s="18">
        <v>231</v>
      </c>
      <c r="AA17" s="40">
        <f t="shared" ref="AA17" si="124">IF(Z17&lt;&gt;"",Z17/$B$9,"")</f>
        <v>0.63114754098360659</v>
      </c>
      <c r="AB17" s="18">
        <v>19</v>
      </c>
      <c r="AC17" s="40">
        <f t="shared" ref="AC17" si="125">IF(AB17&lt;&gt;"",AB17/$B$9,"")</f>
        <v>5.1912568306010931E-2</v>
      </c>
      <c r="AD17" s="18">
        <v>76</v>
      </c>
      <c r="AE17" s="40">
        <f t="shared" ref="AE17" si="126">IF(AD17&lt;&gt;"",AD17/$B$9,"")</f>
        <v>0.20765027322404372</v>
      </c>
      <c r="AF17" s="18">
        <v>128</v>
      </c>
      <c r="AG17" s="42">
        <f t="shared" ref="AG17" si="127">IF(AF17&lt;&gt;"",AF17/$B$9,"")</f>
        <v>0.34972677595628415</v>
      </c>
    </row>
    <row r="18" spans="1:33" s="35" customFormat="1" ht="12" customHeight="1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</row>
    <row r="20" spans="1:33" ht="18.75">
      <c r="A20" s="13" t="s">
        <v>60</v>
      </c>
    </row>
    <row r="21" spans="1:33" s="6" customFormat="1" ht="12" customHeight="1">
      <c r="A21" s="16" t="s">
        <v>48</v>
      </c>
      <c r="B21" s="17" t="s">
        <v>1</v>
      </c>
      <c r="C21" s="28" t="s">
        <v>62</v>
      </c>
      <c r="D21" s="17" t="s">
        <v>2</v>
      </c>
      <c r="E21" s="28" t="s">
        <v>62</v>
      </c>
      <c r="F21" s="17" t="s">
        <v>4</v>
      </c>
      <c r="G21" s="28" t="s">
        <v>62</v>
      </c>
      <c r="H21" s="17" t="s">
        <v>37</v>
      </c>
      <c r="I21" s="28" t="s">
        <v>62</v>
      </c>
      <c r="J21" s="17" t="s">
        <v>3</v>
      </c>
      <c r="K21" s="28" t="s">
        <v>62</v>
      </c>
      <c r="L21" s="17" t="s">
        <v>40</v>
      </c>
      <c r="M21" s="28" t="s">
        <v>62</v>
      </c>
      <c r="N21" s="17" t="s">
        <v>47</v>
      </c>
      <c r="O21" s="28" t="s">
        <v>62</v>
      </c>
      <c r="P21" s="17" t="s">
        <v>38</v>
      </c>
      <c r="Q21" s="28" t="s">
        <v>62</v>
      </c>
      <c r="R21" s="17" t="s">
        <v>45</v>
      </c>
      <c r="S21" s="28" t="s">
        <v>62</v>
      </c>
      <c r="T21" s="17" t="s">
        <v>39</v>
      </c>
      <c r="U21" s="28" t="s">
        <v>62</v>
      </c>
      <c r="V21" s="17" t="s">
        <v>42</v>
      </c>
      <c r="W21" s="28" t="s">
        <v>62</v>
      </c>
      <c r="X21" s="17" t="s">
        <v>44</v>
      </c>
      <c r="Y21" s="28" t="s">
        <v>62</v>
      </c>
      <c r="Z21" s="17" t="s">
        <v>36</v>
      </c>
      <c r="AA21" s="28" t="s">
        <v>62</v>
      </c>
      <c r="AB21" s="17" t="s">
        <v>41</v>
      </c>
      <c r="AC21" s="28" t="s">
        <v>62</v>
      </c>
      <c r="AD21" s="17" t="s">
        <v>43</v>
      </c>
      <c r="AE21" s="28" t="s">
        <v>62</v>
      </c>
      <c r="AF21" s="17" t="s">
        <v>46</v>
      </c>
      <c r="AG21" s="17" t="s">
        <v>62</v>
      </c>
    </row>
    <row r="22" spans="1:33" ht="12" customHeight="1">
      <c r="A22" s="14" t="s">
        <v>5</v>
      </c>
      <c r="B22" s="12">
        <v>11</v>
      </c>
      <c r="C22" s="29">
        <f>IF(B22&lt;&gt;"",B22/$B$9,"")</f>
        <v>3.0054644808743168E-2</v>
      </c>
      <c r="D22" s="12">
        <v>40</v>
      </c>
      <c r="E22" s="29">
        <f>IF(D22&lt;&gt;"",D22/$B$9,"")</f>
        <v>0.10928961748633879</v>
      </c>
      <c r="F22" s="12">
        <v>45</v>
      </c>
      <c r="G22" s="29">
        <f>IF(F22&lt;&gt;"",F22/$B$9,"")</f>
        <v>0.12295081967213115</v>
      </c>
      <c r="H22" s="12">
        <v>42</v>
      </c>
      <c r="I22" s="29">
        <f>IF(H22&lt;&gt;"",H22/$B$9,"")</f>
        <v>0.11475409836065574</v>
      </c>
      <c r="J22" s="12">
        <v>44</v>
      </c>
      <c r="K22" s="29">
        <f>IF(J22&lt;&gt;"",J22/$B$9,"")</f>
        <v>0.12021857923497267</v>
      </c>
      <c r="L22" s="12">
        <v>85</v>
      </c>
      <c r="M22" s="29">
        <f>IF(L22&lt;&gt;"",L22/$B$9,"")</f>
        <v>0.23224043715846995</v>
      </c>
      <c r="N22" s="12">
        <v>1</v>
      </c>
      <c r="O22" s="29">
        <f>IF(N22&lt;&gt;"",N22/$B$9,"")</f>
        <v>2.7322404371584699E-3</v>
      </c>
      <c r="P22" s="12">
        <v>105</v>
      </c>
      <c r="Q22" s="29">
        <f>IF(P22&lt;&gt;"",P22/$B$9,"")</f>
        <v>0.28688524590163933</v>
      </c>
      <c r="R22" s="12">
        <v>55</v>
      </c>
      <c r="S22" s="29">
        <f>IF(R22&lt;&gt;"",R22/$B$9,"")</f>
        <v>0.15027322404371585</v>
      </c>
      <c r="T22" s="12">
        <v>96</v>
      </c>
      <c r="U22" s="29">
        <f>IF(T22&lt;&gt;"",T22/$B$9,"")</f>
        <v>0.26229508196721313</v>
      </c>
      <c r="V22" s="12">
        <v>108</v>
      </c>
      <c r="W22" s="29">
        <f>IF(V22&lt;&gt;"",V22/$B$9,"")</f>
        <v>0.29508196721311475</v>
      </c>
      <c r="X22" s="12">
        <v>76</v>
      </c>
      <c r="Y22" s="29">
        <f>IF(X22&lt;&gt;"",X22/$B$9,"")</f>
        <v>0.20765027322404372</v>
      </c>
      <c r="Z22" s="12"/>
      <c r="AA22" s="29" t="str">
        <f>IF(Z22&lt;&gt;"",Z22/$B$9,"")</f>
        <v/>
      </c>
      <c r="AB22" s="12"/>
      <c r="AC22" s="29" t="str">
        <f>IF(AB22&lt;&gt;"",AB22/$B$9,"")</f>
        <v/>
      </c>
      <c r="AD22" s="12"/>
      <c r="AE22" s="29" t="str">
        <f>IF(AD22&lt;&gt;"",AD22/$B$9,"")</f>
        <v/>
      </c>
      <c r="AF22" s="12"/>
      <c r="AG22" s="39" t="str">
        <f>IF(AF22&lt;&gt;"",AF22/$B$9,"")</f>
        <v/>
      </c>
    </row>
    <row r="23" spans="1:33" ht="12" customHeight="1">
      <c r="A23" s="14" t="s">
        <v>7</v>
      </c>
      <c r="B23" s="12"/>
      <c r="C23" s="29" t="str">
        <f>IF(B23&lt;&gt;"",B23/$B$9,"")</f>
        <v/>
      </c>
      <c r="D23" s="12"/>
      <c r="E23" s="29" t="str">
        <f>IF(D23&lt;&gt;"",D23/$B$9,"")</f>
        <v/>
      </c>
      <c r="F23" s="12">
        <v>1</v>
      </c>
      <c r="G23" s="29">
        <f>IF(F23&lt;&gt;"",F23/$B$9,"")</f>
        <v>2.7322404371584699E-3</v>
      </c>
      <c r="H23" s="12"/>
      <c r="I23" s="29" t="str">
        <f>IF(H23&lt;&gt;"",H23/$B$9,"")</f>
        <v/>
      </c>
      <c r="J23" s="12">
        <v>1</v>
      </c>
      <c r="K23" s="29">
        <f>IF(J23&lt;&gt;"",J23/$B$9,"")</f>
        <v>2.7322404371584699E-3</v>
      </c>
      <c r="L23" s="12"/>
      <c r="M23" s="29" t="str">
        <f>IF(L23&lt;&gt;"",L23/$B$9,"")</f>
        <v/>
      </c>
      <c r="N23" s="12"/>
      <c r="O23" s="29" t="str">
        <f>IF(N23&lt;&gt;"",N23/$B$9,"")</f>
        <v/>
      </c>
      <c r="P23" s="12">
        <v>1</v>
      </c>
      <c r="Q23" s="29">
        <f>IF(P23&lt;&gt;"",P23/$B$9,"")</f>
        <v>2.7322404371584699E-3</v>
      </c>
      <c r="R23" s="12"/>
      <c r="S23" s="29" t="str">
        <f>IF(R23&lt;&gt;"",R23/$B$9,"")</f>
        <v/>
      </c>
      <c r="T23" s="12">
        <v>4</v>
      </c>
      <c r="U23" s="29">
        <f>IF(T23&lt;&gt;"",T23/$B$9,"")</f>
        <v>1.092896174863388E-2</v>
      </c>
      <c r="V23" s="12"/>
      <c r="W23" s="29" t="str">
        <f>IF(V23&lt;&gt;"",V23/$B$9,"")</f>
        <v/>
      </c>
      <c r="X23" s="12">
        <v>1</v>
      </c>
      <c r="Y23" s="29">
        <f>IF(X23&lt;&gt;"",X23/$B$9,"")</f>
        <v>2.7322404371584699E-3</v>
      </c>
      <c r="Z23" s="12"/>
      <c r="AA23" s="29" t="str">
        <f>IF(Z23&lt;&gt;"",Z23/$B$9,"")</f>
        <v/>
      </c>
      <c r="AB23" s="12"/>
      <c r="AC23" s="29" t="str">
        <f>IF(AB23&lt;&gt;"",AB23/$B$9,"")</f>
        <v/>
      </c>
      <c r="AD23" s="12"/>
      <c r="AE23" s="29" t="str">
        <f>IF(AD23&lt;&gt;"",AD23/$B$9,"")</f>
        <v/>
      </c>
      <c r="AF23" s="12"/>
      <c r="AG23" s="39" t="str">
        <f>IF(AF23&lt;&gt;"",AF23/$B$9,"")</f>
        <v/>
      </c>
    </row>
    <row r="24" spans="1:33" ht="12" customHeight="1">
      <c r="A24" s="14" t="s">
        <v>58</v>
      </c>
      <c r="B24" s="12"/>
      <c r="C24" s="29" t="str">
        <f>IF(B24&lt;&gt;"",B24/$B$9,"")</f>
        <v/>
      </c>
      <c r="D24" s="12">
        <v>45</v>
      </c>
      <c r="E24" s="29">
        <f>IF(D24&lt;&gt;"",D24/$B$9,"")</f>
        <v>0.12295081967213115</v>
      </c>
      <c r="F24" s="12">
        <v>5</v>
      </c>
      <c r="G24" s="29">
        <f>IF(F24&lt;&gt;"",F24/$B$9,"")</f>
        <v>1.3661202185792349E-2</v>
      </c>
      <c r="H24" s="12">
        <v>23</v>
      </c>
      <c r="I24" s="29">
        <f>IF(H24&lt;&gt;"",H24/$B$9,"")</f>
        <v>6.2841530054644809E-2</v>
      </c>
      <c r="J24" s="12">
        <v>69</v>
      </c>
      <c r="K24" s="29">
        <f>IF(J24&lt;&gt;"",J24/$B$9,"")</f>
        <v>0.18852459016393441</v>
      </c>
      <c r="L24" s="12"/>
      <c r="M24" s="29" t="str">
        <f>IF(L24&lt;&gt;"",L24/$B$9,"")</f>
        <v/>
      </c>
      <c r="N24" s="12">
        <v>207</v>
      </c>
      <c r="O24" s="29">
        <f>IF(N24&lt;&gt;"",N24/$B$9,"")</f>
        <v>0.56557377049180324</v>
      </c>
      <c r="P24" s="12"/>
      <c r="Q24" s="29" t="str">
        <f>IF(P24&lt;&gt;"",P24/$B$9,"")</f>
        <v/>
      </c>
      <c r="R24" s="12"/>
      <c r="S24" s="29" t="str">
        <f>IF(R24&lt;&gt;"",R24/$B$9,"")</f>
        <v/>
      </c>
      <c r="T24" s="12"/>
      <c r="U24" s="29" t="str">
        <f>IF(T24&lt;&gt;"",T24/$B$9,"")</f>
        <v/>
      </c>
      <c r="V24" s="12"/>
      <c r="W24" s="29" t="str">
        <f>IF(V24&lt;&gt;"",V24/$B$9,"")</f>
        <v/>
      </c>
      <c r="X24" s="12"/>
      <c r="Y24" s="29" t="str">
        <f>IF(X24&lt;&gt;"",X24/$B$9,"")</f>
        <v/>
      </c>
      <c r="Z24" s="12">
        <v>92</v>
      </c>
      <c r="AA24" s="29">
        <f>IF(Z24&lt;&gt;"",Z24/$B$9,"")</f>
        <v>0.25136612021857924</v>
      </c>
      <c r="AB24" s="12">
        <v>183</v>
      </c>
      <c r="AC24" s="29">
        <f>IF(AB24&lt;&gt;"",AB24/$B$9,"")</f>
        <v>0.5</v>
      </c>
      <c r="AD24" s="12">
        <v>238</v>
      </c>
      <c r="AE24" s="29">
        <f>IF(AD24&lt;&gt;"",AD24/$B$9,"")</f>
        <v>0.65027322404371579</v>
      </c>
      <c r="AF24" s="12">
        <v>128</v>
      </c>
      <c r="AG24" s="39">
        <f>IF(AF24&lt;&gt;"",AF24/$B$9,"")</f>
        <v>0.34972677595628415</v>
      </c>
    </row>
    <row r="25" spans="1:33" s="6" customFormat="1" ht="12" customHeight="1">
      <c r="A25" s="15" t="s">
        <v>63</v>
      </c>
      <c r="B25" s="18">
        <v>11</v>
      </c>
      <c r="C25" s="40">
        <f t="shared" ref="C25:E25" si="128">IF(B25&lt;&gt;"",B25/$B$9,"")</f>
        <v>3.0054644808743168E-2</v>
      </c>
      <c r="D25" s="27">
        <v>85</v>
      </c>
      <c r="E25" s="40">
        <f t="shared" si="128"/>
        <v>0.23224043715846995</v>
      </c>
      <c r="F25" s="18">
        <v>51</v>
      </c>
      <c r="G25" s="40">
        <f t="shared" ref="G25" si="129">IF(F25&lt;&gt;"",F25/$B$9,"")</f>
        <v>0.13934426229508196</v>
      </c>
      <c r="H25" s="18">
        <v>65</v>
      </c>
      <c r="I25" s="40">
        <f t="shared" ref="I25" si="130">IF(H25&lt;&gt;"",H25/$B$9,"")</f>
        <v>0.17759562841530055</v>
      </c>
      <c r="J25" s="18">
        <v>114</v>
      </c>
      <c r="K25" s="40">
        <f t="shared" ref="K25" si="131">IF(J25&lt;&gt;"",J25/$B$9,"")</f>
        <v>0.31147540983606559</v>
      </c>
      <c r="L25" s="18">
        <v>85</v>
      </c>
      <c r="M25" s="40">
        <f t="shared" ref="M25" si="132">IF(L25&lt;&gt;"",L25/$B$9,"")</f>
        <v>0.23224043715846995</v>
      </c>
      <c r="N25" s="18">
        <v>208</v>
      </c>
      <c r="O25" s="40">
        <f t="shared" ref="O25" si="133">IF(N25&lt;&gt;"",N25/$B$9,"")</f>
        <v>0.56830601092896171</v>
      </c>
      <c r="P25" s="18">
        <v>106</v>
      </c>
      <c r="Q25" s="40">
        <f t="shared" ref="Q25" si="134">IF(P25&lt;&gt;"",P25/$B$9,"")</f>
        <v>0.2896174863387978</v>
      </c>
      <c r="R25" s="18">
        <v>55</v>
      </c>
      <c r="S25" s="40">
        <f t="shared" ref="S25" si="135">IF(R25&lt;&gt;"",R25/$B$9,"")</f>
        <v>0.15027322404371585</v>
      </c>
      <c r="T25" s="18">
        <v>100</v>
      </c>
      <c r="U25" s="40">
        <f t="shared" ref="U25" si="136">IF(T25&lt;&gt;"",T25/$B$9,"")</f>
        <v>0.27322404371584702</v>
      </c>
      <c r="V25" s="18">
        <v>108</v>
      </c>
      <c r="W25" s="40">
        <f t="shared" ref="W25" si="137">IF(V25&lt;&gt;"",V25/$B$9,"")</f>
        <v>0.29508196721311475</v>
      </c>
      <c r="X25" s="18">
        <v>77</v>
      </c>
      <c r="Y25" s="40">
        <f t="shared" ref="Y25" si="138">IF(X25&lt;&gt;"",X25/$B$9,"")</f>
        <v>0.2103825136612022</v>
      </c>
      <c r="Z25" s="18">
        <v>92</v>
      </c>
      <c r="AA25" s="40">
        <f t="shared" ref="AA25" si="139">IF(Z25&lt;&gt;"",Z25/$B$9,"")</f>
        <v>0.25136612021857924</v>
      </c>
      <c r="AB25" s="18">
        <v>183</v>
      </c>
      <c r="AC25" s="40">
        <f t="shared" ref="AC25" si="140">IF(AB25&lt;&gt;"",AB25/$B$9,"")</f>
        <v>0.5</v>
      </c>
      <c r="AD25" s="18">
        <v>238</v>
      </c>
      <c r="AE25" s="40">
        <f t="shared" ref="AE25" si="141">IF(AD25&lt;&gt;"",AD25/$B$9,"")</f>
        <v>0.65027322404371579</v>
      </c>
      <c r="AF25" s="18">
        <v>128</v>
      </c>
      <c r="AG25" s="42">
        <f t="shared" ref="AG25" si="142">IF(AF25&lt;&gt;"",AF25/$B$9,"")</f>
        <v>0.34972677595628415</v>
      </c>
    </row>
    <row r="26" spans="1:33" s="35" customFormat="1" ht="12" customHeight="1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8" spans="1:33" ht="18.75">
      <c r="A28" s="13" t="s">
        <v>61</v>
      </c>
    </row>
    <row r="29" spans="1:33" s="6" customFormat="1" ht="12" customHeight="1">
      <c r="A29" s="16" t="s">
        <v>48</v>
      </c>
      <c r="B29" s="17" t="s">
        <v>1</v>
      </c>
      <c r="C29" s="28" t="s">
        <v>62</v>
      </c>
      <c r="D29" s="17" t="s">
        <v>2</v>
      </c>
      <c r="E29" s="28" t="s">
        <v>62</v>
      </c>
      <c r="F29" s="17" t="s">
        <v>4</v>
      </c>
      <c r="G29" s="28" t="s">
        <v>62</v>
      </c>
      <c r="H29" s="17" t="s">
        <v>37</v>
      </c>
      <c r="I29" s="28" t="s">
        <v>62</v>
      </c>
      <c r="J29" s="17" t="s">
        <v>3</v>
      </c>
      <c r="K29" s="28" t="s">
        <v>62</v>
      </c>
      <c r="L29" s="17" t="s">
        <v>40</v>
      </c>
      <c r="M29" s="28" t="s">
        <v>62</v>
      </c>
      <c r="N29" s="17" t="s">
        <v>47</v>
      </c>
      <c r="O29" s="28" t="s">
        <v>62</v>
      </c>
      <c r="P29" s="17" t="s">
        <v>38</v>
      </c>
      <c r="Q29" s="28" t="s">
        <v>62</v>
      </c>
      <c r="R29" s="17" t="s">
        <v>45</v>
      </c>
      <c r="S29" s="28" t="s">
        <v>62</v>
      </c>
      <c r="T29" s="17" t="s">
        <v>39</v>
      </c>
      <c r="U29" s="28" t="s">
        <v>62</v>
      </c>
      <c r="V29" s="17" t="s">
        <v>42</v>
      </c>
      <c r="W29" s="28" t="s">
        <v>62</v>
      </c>
      <c r="X29" s="17" t="s">
        <v>44</v>
      </c>
      <c r="Y29" s="28" t="s">
        <v>62</v>
      </c>
      <c r="Z29" s="17" t="s">
        <v>36</v>
      </c>
      <c r="AA29" s="28" t="s">
        <v>62</v>
      </c>
      <c r="AB29" s="17" t="s">
        <v>41</v>
      </c>
      <c r="AC29" s="28" t="s">
        <v>62</v>
      </c>
      <c r="AD29" s="17" t="s">
        <v>43</v>
      </c>
      <c r="AE29" s="28" t="s">
        <v>62</v>
      </c>
      <c r="AF29" s="17" t="s">
        <v>46</v>
      </c>
      <c r="AG29" s="17" t="s">
        <v>62</v>
      </c>
    </row>
    <row r="30" spans="1:33" ht="12" customHeight="1">
      <c r="A30" s="14" t="s">
        <v>58</v>
      </c>
      <c r="B30" s="45"/>
      <c r="C30" s="29" t="str">
        <f>IF(B30&lt;&gt;"",B30/$B$9,"")</f>
        <v/>
      </c>
      <c r="D30" s="45"/>
      <c r="E30" s="29" t="str">
        <f>IF(D30&lt;&gt;"",D30/$B$9,"")</f>
        <v/>
      </c>
      <c r="F30" s="45"/>
      <c r="G30" s="29" t="str">
        <f>IF(F30&lt;&gt;"",F30/$B$9,"")</f>
        <v/>
      </c>
      <c r="H30" s="45"/>
      <c r="I30" s="29" t="str">
        <f>IF(H30&lt;&gt;"",H30/$B$9,"")</f>
        <v/>
      </c>
      <c r="J30" s="12"/>
      <c r="K30" s="29" t="str">
        <f>IF(J30&lt;&gt;"",J30/$B$9,"")</f>
        <v/>
      </c>
      <c r="L30" s="12"/>
      <c r="M30" s="29"/>
      <c r="N30" s="12"/>
      <c r="O30" s="29" t="str">
        <f>IF(N30&lt;&gt;"",N30/$B$9,"")</f>
        <v/>
      </c>
      <c r="P30" s="12"/>
      <c r="Q30" s="29" t="str">
        <f>IF(P30&lt;&gt;"",P30/$B$9,"")</f>
        <v/>
      </c>
      <c r="R30" s="12"/>
      <c r="S30" s="29" t="str">
        <f>IF(R30&lt;&gt;"",R30/$B$9,"")</f>
        <v/>
      </c>
      <c r="T30" s="12"/>
      <c r="U30" s="29" t="str">
        <f>IF(T30&lt;&gt;"",T30/$B$9,"")</f>
        <v/>
      </c>
      <c r="V30" s="12"/>
      <c r="W30" s="29" t="str">
        <f>IF(V30&lt;&gt;"",V30/$B$9,"")</f>
        <v/>
      </c>
      <c r="X30" s="12"/>
      <c r="Y30" s="29" t="str">
        <f>IF(X30&lt;&gt;"",X30/$B$9,"")</f>
        <v/>
      </c>
      <c r="Z30" s="12">
        <v>6</v>
      </c>
      <c r="AA30" s="29">
        <f>IF(Z30&lt;&gt;"",Z30/$B$9,"")</f>
        <v>1.6393442622950821E-2</v>
      </c>
      <c r="AB30" s="12">
        <v>31</v>
      </c>
      <c r="AC30" s="29">
        <f>IF(AB30&lt;&gt;"",AB30/$B$9,"")</f>
        <v>8.4699453551912565E-2</v>
      </c>
      <c r="AD30" s="12">
        <v>21</v>
      </c>
      <c r="AE30" s="29">
        <f>IF(AD30&lt;&gt;"",AD30/$B$9,"")</f>
        <v>5.737704918032787E-2</v>
      </c>
      <c r="AF30" s="12">
        <v>57</v>
      </c>
      <c r="AG30" s="39">
        <f>IF(AF30&lt;&gt;"",AF30/$B$9,"")</f>
        <v>0.15573770491803279</v>
      </c>
    </row>
    <row r="31" spans="1:33" s="6" customFormat="1" ht="12" customHeight="1">
      <c r="A31" s="15" t="s">
        <v>63</v>
      </c>
      <c r="B31" s="18"/>
      <c r="C31" s="40" t="str">
        <f t="shared" ref="C31" si="143">IF(B31&lt;&gt;"",B31/$B$9,"")</f>
        <v/>
      </c>
      <c r="D31" s="18"/>
      <c r="E31" s="40" t="str">
        <f t="shared" ref="E31" si="144">IF(D31&lt;&gt;"",D31/$B$9,"")</f>
        <v/>
      </c>
      <c r="F31" s="18"/>
      <c r="G31" s="40" t="str">
        <f t="shared" ref="G31" si="145">IF(F31&lt;&gt;"",F31/$B$9,"")</f>
        <v/>
      </c>
      <c r="H31" s="18"/>
      <c r="I31" s="40" t="str">
        <f t="shared" ref="I31" si="146">IF(H31&lt;&gt;"",H31/$B$9,"")</f>
        <v/>
      </c>
      <c r="J31" s="18"/>
      <c r="K31" s="40" t="str">
        <f t="shared" ref="K31" si="147">IF(J31&lt;&gt;"",J31/$B$9,"")</f>
        <v/>
      </c>
      <c r="L31" s="18"/>
      <c r="M31" s="40"/>
      <c r="N31" s="18"/>
      <c r="O31" s="40" t="str">
        <f t="shared" ref="O31" si="148">IF(N31&lt;&gt;"",N31/$B$9,"")</f>
        <v/>
      </c>
      <c r="P31" s="18"/>
      <c r="Q31" s="40" t="str">
        <f t="shared" ref="Q31" si="149">IF(P31&lt;&gt;"",P31/$B$9,"")</f>
        <v/>
      </c>
      <c r="R31" s="18"/>
      <c r="S31" s="40" t="str">
        <f t="shared" ref="S31" si="150">IF(R31&lt;&gt;"",R31/$B$9,"")</f>
        <v/>
      </c>
      <c r="T31" s="18"/>
      <c r="U31" s="40" t="str">
        <f t="shared" ref="U31" si="151">IF(T31&lt;&gt;"",T31/$B$9,"")</f>
        <v/>
      </c>
      <c r="V31" s="18"/>
      <c r="W31" s="40" t="str">
        <f t="shared" ref="W31" si="152">IF(V31&lt;&gt;"",V31/$B$9,"")</f>
        <v/>
      </c>
      <c r="X31" s="18"/>
      <c r="Y31" s="40" t="str">
        <f t="shared" ref="Y31" si="153">IF(X31&lt;&gt;"",X31/$B$9,"")</f>
        <v/>
      </c>
      <c r="Z31" s="18">
        <v>6</v>
      </c>
      <c r="AA31" s="40">
        <f t="shared" ref="AA31:AC31" si="154">IF(Z31&lt;&gt;"",Z31/$B$9,"")</f>
        <v>1.6393442622950821E-2</v>
      </c>
      <c r="AB31" s="18">
        <v>31</v>
      </c>
      <c r="AC31" s="40">
        <f t="shared" si="154"/>
        <v>8.4699453551912565E-2</v>
      </c>
      <c r="AD31" s="18">
        <v>21</v>
      </c>
      <c r="AE31" s="40">
        <f t="shared" ref="AE31" si="155">IF(AD31&lt;&gt;"",AD31/$B$9,"")</f>
        <v>5.737704918032787E-2</v>
      </c>
      <c r="AF31" s="18">
        <v>57</v>
      </c>
      <c r="AG31" s="42">
        <f t="shared" ref="AG31" si="156">IF(AF31&lt;&gt;"",AF31/$B$9,"")</f>
        <v>0.15573770491803279</v>
      </c>
    </row>
    <row r="32" spans="1:33" s="35" customFormat="1" ht="12" customHeight="1"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</row>
    <row r="34" spans="1:33" s="6" customFormat="1" ht="12" customHeight="1">
      <c r="A34" s="15" t="s">
        <v>64</v>
      </c>
      <c r="B34" s="43">
        <f>SUM(B17,B25,B31)</f>
        <v>24</v>
      </c>
      <c r="C34" s="40">
        <f>B34/B9</f>
        <v>6.5573770491803282E-2</v>
      </c>
      <c r="D34" s="43">
        <f>SUM(D17,D25,D31)</f>
        <v>130</v>
      </c>
      <c r="E34" s="40">
        <f>D34/D9</f>
        <v>0.3551912568306011</v>
      </c>
      <c r="F34" s="43">
        <f>SUM(F17,F25,F31)</f>
        <v>86</v>
      </c>
      <c r="G34" s="40">
        <f>F34/F9</f>
        <v>0.23497267759562843</v>
      </c>
      <c r="H34" s="43">
        <f>SUM(H17,H25,H31)</f>
        <v>97</v>
      </c>
      <c r="I34" s="40">
        <f>H34/H9</f>
        <v>0.2650273224043716</v>
      </c>
      <c r="J34" s="43">
        <f>SUM(J17,J25,J31)</f>
        <v>164</v>
      </c>
      <c r="K34" s="40">
        <f>J34/J9</f>
        <v>0.44808743169398907</v>
      </c>
      <c r="L34" s="43">
        <f>SUM(L17,L25,L31)</f>
        <v>140</v>
      </c>
      <c r="M34" s="40">
        <f>L34/L9</f>
        <v>0.38251366120218577</v>
      </c>
      <c r="N34" s="43">
        <f>SUM(N17,N25,N31)</f>
        <v>310</v>
      </c>
      <c r="O34" s="40">
        <f>N34/N9</f>
        <v>0.84699453551912574</v>
      </c>
      <c r="P34" s="43">
        <f>SUM(P17,P25,P31)</f>
        <v>225</v>
      </c>
      <c r="Q34" s="40">
        <f>P34/P9</f>
        <v>0.61475409836065575</v>
      </c>
      <c r="R34" s="43">
        <f>SUM(R17,R25,R31)</f>
        <v>146</v>
      </c>
      <c r="S34" s="40">
        <f>R34/R9</f>
        <v>0.39890710382513661</v>
      </c>
      <c r="T34" s="43">
        <f>SUM(T17,T25,T31)</f>
        <v>235</v>
      </c>
      <c r="U34" s="40">
        <f>T34/T9</f>
        <v>0.64207650273224048</v>
      </c>
      <c r="V34" s="43">
        <f>SUM(V17,V25,V31)</f>
        <v>184</v>
      </c>
      <c r="W34" s="40">
        <f>V34/V9</f>
        <v>0.50273224043715847</v>
      </c>
      <c r="X34" s="43">
        <f>SUM(X17,X25,X31)</f>
        <v>169</v>
      </c>
      <c r="Y34" s="40">
        <f>X34/X9</f>
        <v>0.46174863387978143</v>
      </c>
      <c r="Z34" s="43">
        <f>SUM(Z17,Z25,Z31)</f>
        <v>329</v>
      </c>
      <c r="AA34" s="40">
        <f>Z34/Z9</f>
        <v>0.89890710382513661</v>
      </c>
      <c r="AB34" s="43">
        <f>SUM(AB17,AB25,AB31)</f>
        <v>233</v>
      </c>
      <c r="AC34" s="40">
        <f>AB34/AB9</f>
        <v>0.63661202185792354</v>
      </c>
      <c r="AD34" s="43">
        <f>SUM(AD17,AD25,AD31)</f>
        <v>335</v>
      </c>
      <c r="AE34" s="40">
        <f>AD34/AD9</f>
        <v>0.91530054644808745</v>
      </c>
      <c r="AF34" s="43">
        <f>SUM(AF17,AF25,AF31)</f>
        <v>313</v>
      </c>
      <c r="AG34" s="40">
        <f>AF34/AF9</f>
        <v>0.85519125683060104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:J129"/>
  <sheetViews>
    <sheetView tabSelected="1" topLeftCell="A19" workbookViewId="0">
      <selection activeCell="C51" sqref="C51"/>
    </sheetView>
  </sheetViews>
  <sheetFormatPr defaultRowHeight="11.25"/>
  <cols>
    <col min="1" max="1" width="9.140625" style="46"/>
    <col min="2" max="2" width="9.28515625" style="46" customWidth="1"/>
    <col min="3" max="3" width="26.140625" style="46" customWidth="1"/>
    <col min="4" max="4" width="9.140625" style="64"/>
    <col min="5" max="5" width="9.140625" style="51"/>
    <col min="6" max="6" width="4.7109375" style="54" customWidth="1"/>
    <col min="7" max="7" width="10.140625" style="46" customWidth="1"/>
    <col min="8" max="8" width="7.42578125" style="54" customWidth="1"/>
    <col min="9" max="9" width="7.42578125" style="51" customWidth="1"/>
    <col min="10" max="10" width="7.42578125" style="102" customWidth="1"/>
    <col min="11" max="16384" width="9.140625" style="46"/>
  </cols>
  <sheetData>
    <row r="1" spans="1:10" ht="15">
      <c r="F1" s="103" t="s">
        <v>167</v>
      </c>
      <c r="G1" s="104"/>
      <c r="H1" s="104"/>
      <c r="I1" s="104"/>
      <c r="J1" s="104"/>
    </row>
    <row r="2" spans="1:10" ht="32.25" customHeight="1">
      <c r="A2" s="75" t="s">
        <v>189</v>
      </c>
      <c r="B2" s="74" t="s">
        <v>163</v>
      </c>
      <c r="C2" s="74" t="s">
        <v>65</v>
      </c>
      <c r="D2" s="76" t="s">
        <v>186</v>
      </c>
      <c r="E2" s="77" t="s">
        <v>66</v>
      </c>
      <c r="F2" s="74" t="s">
        <v>164</v>
      </c>
      <c r="G2" s="74" t="s">
        <v>160</v>
      </c>
      <c r="H2" s="74" t="s">
        <v>166</v>
      </c>
      <c r="I2" s="77" t="s">
        <v>161</v>
      </c>
      <c r="J2" s="74" t="s">
        <v>162</v>
      </c>
    </row>
    <row r="3" spans="1:10">
      <c r="A3" s="49" t="s">
        <v>190</v>
      </c>
      <c r="B3" s="49"/>
      <c r="C3" s="49" t="s">
        <v>74</v>
      </c>
      <c r="D3" s="67">
        <v>40578</v>
      </c>
      <c r="E3" s="61">
        <v>342659</v>
      </c>
      <c r="F3" s="71" t="s">
        <v>40</v>
      </c>
      <c r="G3" s="72">
        <v>42075</v>
      </c>
      <c r="H3" s="71" t="s">
        <v>68</v>
      </c>
      <c r="I3" s="73">
        <v>301</v>
      </c>
      <c r="J3" s="97">
        <v>1.19</v>
      </c>
    </row>
    <row r="4" spans="1:10">
      <c r="A4" s="47" t="s">
        <v>168</v>
      </c>
      <c r="B4" s="47" t="s">
        <v>67</v>
      </c>
      <c r="C4" s="47" t="s">
        <v>73</v>
      </c>
      <c r="D4" s="65">
        <v>40634</v>
      </c>
      <c r="E4" s="50">
        <v>1125675</v>
      </c>
      <c r="F4" s="52" t="s">
        <v>2</v>
      </c>
      <c r="G4" s="48">
        <v>41559</v>
      </c>
      <c r="H4" s="53" t="s">
        <v>68</v>
      </c>
      <c r="I4" s="50">
        <v>1411</v>
      </c>
      <c r="J4" s="96">
        <v>5.82</v>
      </c>
    </row>
    <row r="5" spans="1:10">
      <c r="A5" s="47" t="s">
        <v>168</v>
      </c>
      <c r="B5" s="47" t="s">
        <v>67</v>
      </c>
      <c r="C5" s="47" t="s">
        <v>69</v>
      </c>
      <c r="D5" s="65">
        <v>40667</v>
      </c>
      <c r="E5" s="50">
        <v>10932352</v>
      </c>
      <c r="F5" s="52" t="s">
        <v>2</v>
      </c>
      <c r="G5" s="48">
        <v>41528</v>
      </c>
      <c r="H5" s="53" t="s">
        <v>68</v>
      </c>
      <c r="I5" s="50">
        <v>2786</v>
      </c>
      <c r="J5" s="95">
        <v>12.11</v>
      </c>
    </row>
    <row r="6" spans="1:10">
      <c r="A6" s="47" t="s">
        <v>168</v>
      </c>
      <c r="B6" s="47" t="s">
        <v>67</v>
      </c>
      <c r="C6" s="47" t="s">
        <v>75</v>
      </c>
      <c r="D6" s="65">
        <v>40683</v>
      </c>
      <c r="E6" s="50">
        <v>282942</v>
      </c>
      <c r="F6" s="52" t="s">
        <v>1</v>
      </c>
      <c r="G6" s="48">
        <v>41709</v>
      </c>
      <c r="H6" s="52" t="s">
        <v>72</v>
      </c>
      <c r="I6" s="50">
        <v>706</v>
      </c>
      <c r="J6" s="96">
        <v>8.1</v>
      </c>
    </row>
    <row r="7" spans="1:10">
      <c r="A7" s="47" t="s">
        <v>168</v>
      </c>
      <c r="B7" s="47" t="s">
        <v>67</v>
      </c>
      <c r="C7" s="47" t="s">
        <v>71</v>
      </c>
      <c r="D7" s="65">
        <v>40695</v>
      </c>
      <c r="E7" s="50">
        <v>1732131</v>
      </c>
      <c r="F7" s="52" t="s">
        <v>2</v>
      </c>
      <c r="G7" s="48">
        <v>41565</v>
      </c>
      <c r="H7" s="52" t="s">
        <v>72</v>
      </c>
      <c r="I7" s="50">
        <v>712</v>
      </c>
      <c r="J7" s="96">
        <v>6.25</v>
      </c>
    </row>
    <row r="8" spans="1:10">
      <c r="A8" s="47" t="s">
        <v>168</v>
      </c>
      <c r="B8" s="47" t="s">
        <v>67</v>
      </c>
      <c r="C8" s="47" t="s">
        <v>70</v>
      </c>
      <c r="D8" s="65">
        <v>40711</v>
      </c>
      <c r="E8" s="50">
        <v>1956896</v>
      </c>
      <c r="F8" s="52" t="s">
        <v>2</v>
      </c>
      <c r="G8" s="48">
        <v>41600</v>
      </c>
      <c r="H8" s="53" t="s">
        <v>68</v>
      </c>
      <c r="I8" s="50">
        <v>2043</v>
      </c>
      <c r="J8" s="96">
        <v>7.91</v>
      </c>
    </row>
    <row r="9" spans="1:10">
      <c r="A9" s="47" t="s">
        <v>168</v>
      </c>
      <c r="B9" s="47" t="s">
        <v>77</v>
      </c>
      <c r="C9" s="47" t="s">
        <v>85</v>
      </c>
      <c r="D9" s="65">
        <v>40774</v>
      </c>
      <c r="E9" s="50">
        <v>1355460</v>
      </c>
      <c r="F9" s="52" t="s">
        <v>2</v>
      </c>
      <c r="G9" s="48">
        <v>41570</v>
      </c>
      <c r="H9" s="53" t="s">
        <v>68</v>
      </c>
      <c r="I9" s="50">
        <v>1706</v>
      </c>
      <c r="J9" s="96">
        <v>6.86</v>
      </c>
    </row>
    <row r="10" spans="1:10">
      <c r="A10" s="47" t="s">
        <v>168</v>
      </c>
      <c r="B10" s="47" t="s">
        <v>77</v>
      </c>
      <c r="C10" s="47" t="s">
        <v>87</v>
      </c>
      <c r="D10" s="65">
        <v>40802</v>
      </c>
      <c r="E10" s="50">
        <v>326342</v>
      </c>
      <c r="F10" s="52" t="s">
        <v>4</v>
      </c>
      <c r="G10" s="48">
        <v>42488</v>
      </c>
      <c r="H10" s="52" t="s">
        <v>88</v>
      </c>
      <c r="I10" s="50">
        <v>314</v>
      </c>
      <c r="J10" s="96">
        <v>4.3499999999999996</v>
      </c>
    </row>
    <row r="11" spans="1:10">
      <c r="A11" s="47" t="s">
        <v>168</v>
      </c>
      <c r="B11" s="47" t="s">
        <v>77</v>
      </c>
      <c r="C11" s="47" t="s">
        <v>81</v>
      </c>
      <c r="D11" s="65">
        <v>40844</v>
      </c>
      <c r="E11" s="50">
        <v>2619278</v>
      </c>
      <c r="F11" s="52" t="s">
        <v>2</v>
      </c>
      <c r="G11" s="48">
        <v>41612</v>
      </c>
      <c r="H11" s="53" t="s">
        <v>68</v>
      </c>
      <c r="I11" s="50">
        <v>2229</v>
      </c>
      <c r="J11" s="96">
        <v>8.5399999999999991</v>
      </c>
    </row>
    <row r="12" spans="1:10">
      <c r="A12" s="47" t="s">
        <v>168</v>
      </c>
      <c r="B12" s="47" t="s">
        <v>77</v>
      </c>
      <c r="C12" s="47" t="s">
        <v>84</v>
      </c>
      <c r="D12" s="65">
        <v>40872</v>
      </c>
      <c r="E12" s="50">
        <v>1719811</v>
      </c>
      <c r="F12" s="52" t="s">
        <v>2</v>
      </c>
      <c r="G12" s="48">
        <v>41791</v>
      </c>
      <c r="H12" s="53" t="s">
        <v>68</v>
      </c>
      <c r="I12" s="50">
        <v>2008</v>
      </c>
      <c r="J12" s="96">
        <v>9.24</v>
      </c>
    </row>
    <row r="13" spans="1:10">
      <c r="A13" s="47" t="s">
        <v>168</v>
      </c>
      <c r="B13" s="47" t="s">
        <v>77</v>
      </c>
      <c r="C13" s="47" t="s">
        <v>89</v>
      </c>
      <c r="D13" s="65">
        <v>40886</v>
      </c>
      <c r="E13" s="50">
        <v>295763</v>
      </c>
      <c r="F13" s="52" t="s">
        <v>2</v>
      </c>
      <c r="G13" s="48">
        <v>42190</v>
      </c>
      <c r="H13" s="53" t="s">
        <v>68</v>
      </c>
      <c r="I13" s="50">
        <v>1118</v>
      </c>
      <c r="J13" s="96">
        <v>6.02</v>
      </c>
    </row>
    <row r="14" spans="1:10">
      <c r="A14" s="47" t="s">
        <v>168</v>
      </c>
      <c r="B14" s="47" t="s">
        <v>77</v>
      </c>
      <c r="C14" s="47" t="s">
        <v>90</v>
      </c>
      <c r="D14" s="65">
        <v>40991</v>
      </c>
      <c r="E14" s="50">
        <v>214976</v>
      </c>
      <c r="F14" s="52" t="s">
        <v>2</v>
      </c>
      <c r="G14" s="48">
        <v>41864</v>
      </c>
      <c r="H14" s="52" t="s">
        <v>72</v>
      </c>
      <c r="I14" s="50">
        <v>560</v>
      </c>
      <c r="J14" s="96">
        <v>5.81</v>
      </c>
    </row>
    <row r="15" spans="1:10">
      <c r="A15" s="47" t="s">
        <v>168</v>
      </c>
      <c r="B15" s="47" t="s">
        <v>77</v>
      </c>
      <c r="C15" s="47" t="s">
        <v>91</v>
      </c>
      <c r="D15" s="65">
        <v>41087</v>
      </c>
      <c r="E15" s="50">
        <v>202928</v>
      </c>
      <c r="F15" s="52" t="s">
        <v>2</v>
      </c>
      <c r="G15" s="48">
        <v>41854</v>
      </c>
      <c r="H15" s="53" t="s">
        <v>68</v>
      </c>
      <c r="I15" s="50">
        <v>1314</v>
      </c>
      <c r="J15" s="96">
        <v>7.42</v>
      </c>
    </row>
    <row r="16" spans="1:10">
      <c r="A16" s="47" t="s">
        <v>168</v>
      </c>
      <c r="B16" s="47" t="s">
        <v>93</v>
      </c>
      <c r="C16" s="47" t="s">
        <v>109</v>
      </c>
      <c r="D16" s="65">
        <v>41124</v>
      </c>
      <c r="E16" s="50">
        <v>380682</v>
      </c>
      <c r="F16" s="52" t="s">
        <v>1</v>
      </c>
      <c r="G16" s="48">
        <v>41988</v>
      </c>
      <c r="H16" s="53" t="s">
        <v>68</v>
      </c>
      <c r="I16" s="50">
        <v>2448</v>
      </c>
      <c r="J16" s="96">
        <v>9.4499999999999993</v>
      </c>
    </row>
    <row r="17" spans="1:10">
      <c r="A17" s="49" t="s">
        <v>190</v>
      </c>
      <c r="B17" s="49"/>
      <c r="C17" s="49" t="s">
        <v>193</v>
      </c>
      <c r="D17" s="67"/>
      <c r="E17" s="61"/>
      <c r="F17" s="62" t="s">
        <v>2</v>
      </c>
      <c r="G17" s="70">
        <v>41847</v>
      </c>
      <c r="H17" s="53" t="s">
        <v>68</v>
      </c>
      <c r="I17" s="61">
        <v>1409</v>
      </c>
      <c r="J17" s="98">
        <v>7.42</v>
      </c>
    </row>
    <row r="18" spans="1:10">
      <c r="A18" s="49" t="s">
        <v>190</v>
      </c>
      <c r="B18" s="49"/>
      <c r="C18" s="49" t="s">
        <v>192</v>
      </c>
      <c r="D18" s="67"/>
      <c r="E18" s="61"/>
      <c r="F18" s="71" t="s">
        <v>40</v>
      </c>
      <c r="G18" s="72">
        <v>41679</v>
      </c>
      <c r="H18" s="71" t="s">
        <v>68</v>
      </c>
      <c r="I18" s="73">
        <v>263</v>
      </c>
      <c r="J18" s="97">
        <v>0.91</v>
      </c>
    </row>
    <row r="19" spans="1:10">
      <c r="A19" s="49" t="s">
        <v>190</v>
      </c>
      <c r="B19" s="49"/>
      <c r="C19" s="49" t="s">
        <v>191</v>
      </c>
      <c r="D19" s="67"/>
      <c r="E19" s="61"/>
      <c r="F19" s="62" t="s">
        <v>2</v>
      </c>
      <c r="G19" s="70">
        <v>41738</v>
      </c>
      <c r="H19" s="62" t="s">
        <v>88</v>
      </c>
      <c r="I19" s="61">
        <v>382</v>
      </c>
      <c r="J19" s="98">
        <v>11.61</v>
      </c>
    </row>
    <row r="20" spans="1:10" s="80" customFormat="1" ht="43.5" customHeight="1">
      <c r="A20" s="81"/>
      <c r="B20" s="81"/>
      <c r="C20" s="86" t="s">
        <v>217</v>
      </c>
      <c r="D20" s="82"/>
      <c r="E20" s="83"/>
      <c r="F20" s="84"/>
      <c r="G20" s="85"/>
      <c r="H20" s="87" t="s">
        <v>165</v>
      </c>
      <c r="I20" s="83"/>
      <c r="J20" s="99"/>
    </row>
    <row r="21" spans="1:10" s="80" customFormat="1" ht="43.5" customHeight="1">
      <c r="A21" s="75" t="s">
        <v>189</v>
      </c>
      <c r="B21" s="75" t="s">
        <v>163</v>
      </c>
      <c r="C21" s="75" t="s">
        <v>65</v>
      </c>
      <c r="D21" s="105" t="s">
        <v>186</v>
      </c>
      <c r="E21" s="106" t="s">
        <v>66</v>
      </c>
      <c r="F21" s="75" t="s">
        <v>164</v>
      </c>
      <c r="G21" s="75" t="s">
        <v>160</v>
      </c>
      <c r="H21" s="75" t="s">
        <v>166</v>
      </c>
      <c r="I21" s="106" t="s">
        <v>161</v>
      </c>
      <c r="J21" s="75" t="s">
        <v>162</v>
      </c>
    </row>
    <row r="22" spans="1:10">
      <c r="A22" s="107" t="s">
        <v>212</v>
      </c>
      <c r="B22" s="107"/>
      <c r="C22" s="107" t="s">
        <v>76</v>
      </c>
      <c r="D22" s="108">
        <v>40585</v>
      </c>
      <c r="E22" s="109">
        <v>21261</v>
      </c>
      <c r="F22" s="110" t="s">
        <v>2</v>
      </c>
      <c r="G22" s="111">
        <v>41757</v>
      </c>
      <c r="H22" s="78" t="s">
        <v>68</v>
      </c>
      <c r="I22" s="109">
        <v>1359</v>
      </c>
      <c r="J22" s="112">
        <v>4.92</v>
      </c>
    </row>
    <row r="23" spans="1:10">
      <c r="A23" s="47" t="s">
        <v>169</v>
      </c>
      <c r="B23" s="47" t="s">
        <v>77</v>
      </c>
      <c r="C23" s="47" t="s">
        <v>92</v>
      </c>
      <c r="D23" s="65">
        <v>40963</v>
      </c>
      <c r="E23" s="50">
        <v>101922</v>
      </c>
      <c r="F23" s="52" t="s">
        <v>1</v>
      </c>
      <c r="G23" s="48">
        <v>41998</v>
      </c>
      <c r="H23" s="53" t="s">
        <v>68</v>
      </c>
      <c r="I23" s="50">
        <v>2679</v>
      </c>
      <c r="J23" s="95">
        <v>12.22</v>
      </c>
    </row>
    <row r="24" spans="1:10">
      <c r="A24" s="47" t="s">
        <v>169</v>
      </c>
      <c r="B24" s="47" t="s">
        <v>77</v>
      </c>
      <c r="C24" s="47" t="s">
        <v>80</v>
      </c>
      <c r="D24" s="65">
        <v>40970</v>
      </c>
      <c r="E24" s="50">
        <v>2834394</v>
      </c>
      <c r="F24" s="52" t="s">
        <v>2</v>
      </c>
      <c r="G24" s="48">
        <v>41722</v>
      </c>
      <c r="H24" s="53" t="s">
        <v>68</v>
      </c>
      <c r="I24" s="50">
        <v>2247</v>
      </c>
      <c r="J24" s="96">
        <v>8.36</v>
      </c>
    </row>
    <row r="25" spans="1:10">
      <c r="A25" s="49" t="s">
        <v>212</v>
      </c>
      <c r="B25" s="49"/>
      <c r="C25" s="49" t="s">
        <v>200</v>
      </c>
      <c r="D25" s="67">
        <v>41003</v>
      </c>
      <c r="E25" s="61">
        <v>149738</v>
      </c>
      <c r="F25" s="62" t="s">
        <v>2</v>
      </c>
      <c r="G25" s="70">
        <v>42322</v>
      </c>
      <c r="H25" s="62" t="s">
        <v>215</v>
      </c>
      <c r="I25" s="61">
        <v>122</v>
      </c>
      <c r="J25" s="98">
        <v>1.59</v>
      </c>
    </row>
    <row r="26" spans="1:10">
      <c r="A26" s="47" t="s">
        <v>169</v>
      </c>
      <c r="B26" s="47" t="s">
        <v>77</v>
      </c>
      <c r="C26" s="47" t="s">
        <v>79</v>
      </c>
      <c r="D26" s="65">
        <v>41011</v>
      </c>
      <c r="E26" s="50">
        <v>4453074</v>
      </c>
      <c r="F26" s="52" t="s">
        <v>2</v>
      </c>
      <c r="G26" s="48">
        <v>41887</v>
      </c>
      <c r="H26" s="53" t="s">
        <v>68</v>
      </c>
      <c r="I26" s="50">
        <v>2069</v>
      </c>
      <c r="J26" s="96">
        <v>9.98</v>
      </c>
    </row>
    <row r="27" spans="1:10">
      <c r="A27" s="47" t="s">
        <v>169</v>
      </c>
      <c r="B27" s="47" t="s">
        <v>77</v>
      </c>
      <c r="C27" s="47" t="s">
        <v>170</v>
      </c>
      <c r="D27" s="65">
        <v>41033</v>
      </c>
      <c r="E27" s="50">
        <v>6234602</v>
      </c>
      <c r="F27" s="52" t="s">
        <v>2</v>
      </c>
      <c r="G27" s="48">
        <v>41989</v>
      </c>
      <c r="H27" s="53" t="s">
        <v>68</v>
      </c>
      <c r="I27" s="50">
        <v>1476</v>
      </c>
      <c r="J27" s="96">
        <v>5.56</v>
      </c>
    </row>
    <row r="28" spans="1:10">
      <c r="A28" s="47" t="s">
        <v>169</v>
      </c>
      <c r="B28" s="47" t="s">
        <v>77</v>
      </c>
      <c r="C28" s="47" t="s">
        <v>82</v>
      </c>
      <c r="D28" s="65">
        <v>41061</v>
      </c>
      <c r="E28" s="50">
        <v>2059077</v>
      </c>
      <c r="F28" s="52" t="s">
        <v>2</v>
      </c>
      <c r="G28" s="48">
        <v>41846</v>
      </c>
      <c r="H28" s="52" t="s">
        <v>83</v>
      </c>
      <c r="I28" s="50">
        <v>777</v>
      </c>
      <c r="J28" s="96">
        <v>4.75</v>
      </c>
    </row>
    <row r="29" spans="1:10">
      <c r="A29" s="47" t="s">
        <v>169</v>
      </c>
      <c r="B29" s="47" t="s">
        <v>77</v>
      </c>
      <c r="C29" s="47" t="s">
        <v>78</v>
      </c>
      <c r="D29" s="65">
        <v>41101</v>
      </c>
      <c r="E29" s="50">
        <v>8785167</v>
      </c>
      <c r="F29" s="52" t="s">
        <v>1</v>
      </c>
      <c r="G29" s="48">
        <v>41974</v>
      </c>
      <c r="H29" s="53" t="s">
        <v>68</v>
      </c>
      <c r="I29" s="50">
        <v>4168</v>
      </c>
      <c r="J29" s="95">
        <v>17.440000000000001</v>
      </c>
    </row>
    <row r="30" spans="1:10">
      <c r="A30" s="47" t="s">
        <v>169</v>
      </c>
      <c r="B30" s="47" t="s">
        <v>77</v>
      </c>
      <c r="C30" s="47" t="s">
        <v>86</v>
      </c>
      <c r="D30" s="65">
        <v>41115</v>
      </c>
      <c r="E30" s="50">
        <v>838379</v>
      </c>
      <c r="F30" s="52" t="s">
        <v>2</v>
      </c>
      <c r="G30" s="48">
        <v>41971</v>
      </c>
      <c r="H30" s="53" t="s">
        <v>68</v>
      </c>
      <c r="I30" s="50">
        <v>1243</v>
      </c>
      <c r="J30" s="96">
        <v>4.88</v>
      </c>
    </row>
    <row r="31" spans="1:10">
      <c r="A31" s="47" t="s">
        <v>169</v>
      </c>
      <c r="B31" s="47" t="s">
        <v>93</v>
      </c>
      <c r="C31" s="47" t="s">
        <v>110</v>
      </c>
      <c r="D31" s="65">
        <v>41131</v>
      </c>
      <c r="E31" s="50">
        <v>264829</v>
      </c>
      <c r="F31" s="52" t="s">
        <v>2</v>
      </c>
      <c r="G31" s="48">
        <v>41897</v>
      </c>
      <c r="H31" s="53" t="s">
        <v>68</v>
      </c>
      <c r="I31" s="50">
        <v>1712</v>
      </c>
      <c r="J31" s="96">
        <v>6.78</v>
      </c>
    </row>
    <row r="32" spans="1:10">
      <c r="A32" s="47" t="s">
        <v>169</v>
      </c>
      <c r="B32" s="47" t="s">
        <v>93</v>
      </c>
      <c r="C32" s="47" t="s">
        <v>96</v>
      </c>
      <c r="D32" s="65">
        <v>41138</v>
      </c>
      <c r="E32" s="50">
        <v>5483046</v>
      </c>
      <c r="F32" s="52" t="s">
        <v>2</v>
      </c>
      <c r="G32" s="48">
        <v>41907</v>
      </c>
      <c r="H32" s="53" t="s">
        <v>68</v>
      </c>
      <c r="I32" s="50">
        <v>2643</v>
      </c>
      <c r="J32" s="95">
        <v>10.34</v>
      </c>
    </row>
    <row r="33" spans="1:10">
      <c r="A33" s="47" t="s">
        <v>169</v>
      </c>
      <c r="B33" s="47" t="s">
        <v>93</v>
      </c>
      <c r="C33" s="47" t="s">
        <v>104</v>
      </c>
      <c r="D33" s="65">
        <v>41159</v>
      </c>
      <c r="E33" s="50">
        <v>1817104</v>
      </c>
      <c r="F33" s="52" t="s">
        <v>4</v>
      </c>
      <c r="G33" s="48">
        <v>41975</v>
      </c>
      <c r="H33" s="53" t="s">
        <v>68</v>
      </c>
      <c r="I33" s="50">
        <v>1598</v>
      </c>
      <c r="J33" s="96">
        <v>6.99</v>
      </c>
    </row>
    <row r="34" spans="1:10">
      <c r="A34" s="47" t="s">
        <v>169</v>
      </c>
      <c r="B34" s="47" t="s">
        <v>93</v>
      </c>
      <c r="C34" s="47" t="s">
        <v>107</v>
      </c>
      <c r="D34" s="65">
        <v>41166</v>
      </c>
      <c r="E34" s="50">
        <v>1260783</v>
      </c>
      <c r="F34" s="52" t="s">
        <v>1</v>
      </c>
      <c r="G34" s="48">
        <v>42560</v>
      </c>
      <c r="H34" s="53" t="s">
        <v>68</v>
      </c>
      <c r="I34" s="50">
        <v>1553</v>
      </c>
      <c r="J34" s="95">
        <v>10.72</v>
      </c>
    </row>
    <row r="35" spans="1:10">
      <c r="A35" s="47" t="s">
        <v>169</v>
      </c>
      <c r="B35" s="47" t="s">
        <v>93</v>
      </c>
      <c r="C35" s="47" t="s">
        <v>111</v>
      </c>
      <c r="D35" s="65">
        <v>41180</v>
      </c>
      <c r="E35" s="50">
        <v>228501</v>
      </c>
      <c r="F35" s="52"/>
      <c r="G35" s="47"/>
      <c r="H35" s="52"/>
      <c r="I35" s="50"/>
      <c r="J35" s="96"/>
    </row>
    <row r="36" spans="1:10">
      <c r="A36" s="47" t="s">
        <v>169</v>
      </c>
      <c r="B36" s="47" t="s">
        <v>93</v>
      </c>
      <c r="C36" s="47" t="s">
        <v>95</v>
      </c>
      <c r="D36" s="65">
        <v>41186</v>
      </c>
      <c r="E36" s="50">
        <v>11104361</v>
      </c>
      <c r="F36" s="52" t="s">
        <v>2</v>
      </c>
      <c r="G36" s="48">
        <v>41939</v>
      </c>
      <c r="H36" s="53" t="s">
        <v>68</v>
      </c>
      <c r="I36" s="50">
        <v>1550</v>
      </c>
      <c r="J36" s="96">
        <v>5.79</v>
      </c>
    </row>
    <row r="37" spans="1:10">
      <c r="A37" s="47" t="s">
        <v>169</v>
      </c>
      <c r="B37" s="47" t="s">
        <v>93</v>
      </c>
      <c r="C37" s="47" t="s">
        <v>106</v>
      </c>
      <c r="D37" s="65">
        <v>41193</v>
      </c>
      <c r="E37" s="50">
        <v>1561042</v>
      </c>
      <c r="F37" s="52" t="s">
        <v>2</v>
      </c>
      <c r="G37" s="48">
        <v>42049</v>
      </c>
      <c r="H37" s="53" t="s">
        <v>68</v>
      </c>
      <c r="I37" s="50">
        <v>952</v>
      </c>
      <c r="J37" s="96">
        <v>3.6</v>
      </c>
    </row>
    <row r="38" spans="1:10">
      <c r="A38" s="47" t="s">
        <v>169</v>
      </c>
      <c r="B38" s="47" t="s">
        <v>93</v>
      </c>
      <c r="C38" s="47" t="s">
        <v>99</v>
      </c>
      <c r="D38" s="65">
        <v>41207</v>
      </c>
      <c r="E38" s="50">
        <v>2501532</v>
      </c>
      <c r="F38" s="52" t="s">
        <v>2</v>
      </c>
      <c r="G38" s="48">
        <v>42697</v>
      </c>
      <c r="H38" s="52" t="s">
        <v>72</v>
      </c>
      <c r="I38" s="50">
        <v>695</v>
      </c>
      <c r="J38" s="96">
        <v>7.92</v>
      </c>
    </row>
    <row r="39" spans="1:10">
      <c r="A39" s="47" t="s">
        <v>169</v>
      </c>
      <c r="B39" s="47" t="s">
        <v>93</v>
      </c>
      <c r="C39" s="47" t="s">
        <v>103</v>
      </c>
      <c r="D39" s="65">
        <v>41305</v>
      </c>
      <c r="E39" s="50">
        <v>2002349</v>
      </c>
      <c r="F39" s="71" t="s">
        <v>40</v>
      </c>
      <c r="G39" s="60">
        <v>42673</v>
      </c>
      <c r="H39" s="71" t="s">
        <v>68</v>
      </c>
      <c r="I39" s="73">
        <v>168</v>
      </c>
      <c r="J39" s="97">
        <v>0.79</v>
      </c>
    </row>
    <row r="40" spans="1:10">
      <c r="A40" s="47" t="s">
        <v>169</v>
      </c>
      <c r="B40" s="47" t="s">
        <v>93</v>
      </c>
      <c r="C40" s="47" t="s">
        <v>105</v>
      </c>
      <c r="D40" s="65">
        <v>41312</v>
      </c>
      <c r="E40" s="50">
        <v>1606136</v>
      </c>
      <c r="F40" s="71" t="s">
        <v>40</v>
      </c>
      <c r="G40" s="60">
        <v>42492</v>
      </c>
      <c r="H40" s="71" t="s">
        <v>68</v>
      </c>
      <c r="I40" s="73">
        <v>384</v>
      </c>
      <c r="J40" s="97">
        <v>1.69</v>
      </c>
    </row>
    <row r="41" spans="1:10">
      <c r="A41" s="47" t="s">
        <v>169</v>
      </c>
      <c r="B41" s="47" t="s">
        <v>93</v>
      </c>
      <c r="C41" s="47" t="s">
        <v>101</v>
      </c>
      <c r="D41" s="65">
        <v>41326</v>
      </c>
      <c r="E41" s="50">
        <v>2457324</v>
      </c>
      <c r="F41" s="52" t="s">
        <v>1</v>
      </c>
      <c r="G41" s="48">
        <v>42068</v>
      </c>
      <c r="H41" s="53" t="s">
        <v>68</v>
      </c>
      <c r="I41" s="50">
        <v>2065</v>
      </c>
      <c r="J41" s="96">
        <v>8.4600000000000009</v>
      </c>
    </row>
    <row r="42" spans="1:10">
      <c r="A42" s="47" t="s">
        <v>169</v>
      </c>
      <c r="B42" s="47" t="s">
        <v>93</v>
      </c>
      <c r="C42" s="47" t="s">
        <v>108</v>
      </c>
      <c r="D42" s="65">
        <v>41403</v>
      </c>
      <c r="E42" s="50">
        <v>780965</v>
      </c>
      <c r="F42" s="52" t="s">
        <v>2</v>
      </c>
      <c r="G42" s="48">
        <v>42173</v>
      </c>
      <c r="H42" s="52" t="s">
        <v>88</v>
      </c>
      <c r="I42" s="50">
        <v>452</v>
      </c>
      <c r="J42" s="96">
        <v>5.54</v>
      </c>
    </row>
    <row r="43" spans="1:10">
      <c r="A43" s="47" t="s">
        <v>169</v>
      </c>
      <c r="B43" s="47" t="s">
        <v>93</v>
      </c>
      <c r="C43" s="47" t="s">
        <v>112</v>
      </c>
      <c r="D43" s="65">
        <v>41431</v>
      </c>
      <c r="E43" s="50">
        <v>187558</v>
      </c>
      <c r="F43" s="52" t="s">
        <v>2</v>
      </c>
      <c r="G43" s="48">
        <v>42183</v>
      </c>
      <c r="H43" s="52" t="s">
        <v>113</v>
      </c>
      <c r="I43" s="50">
        <v>618</v>
      </c>
      <c r="J43" s="96">
        <v>5.05</v>
      </c>
    </row>
    <row r="44" spans="1:10">
      <c r="A44" s="47" t="s">
        <v>169</v>
      </c>
      <c r="B44" s="47" t="s">
        <v>93</v>
      </c>
      <c r="C44" s="47" t="s">
        <v>114</v>
      </c>
      <c r="D44" s="65">
        <v>41459</v>
      </c>
      <c r="E44" s="50">
        <v>39488</v>
      </c>
      <c r="F44" s="52" t="s">
        <v>1</v>
      </c>
      <c r="G44" s="48">
        <v>42236</v>
      </c>
      <c r="H44" s="52" t="s">
        <v>72</v>
      </c>
      <c r="I44" s="50">
        <v>909</v>
      </c>
      <c r="J44" s="95">
        <v>12.08</v>
      </c>
    </row>
    <row r="45" spans="1:10">
      <c r="A45" s="49" t="s">
        <v>212</v>
      </c>
      <c r="B45" s="49"/>
      <c r="C45" s="49" t="s">
        <v>203</v>
      </c>
      <c r="D45" s="67"/>
      <c r="E45" s="61"/>
      <c r="F45" s="62"/>
      <c r="G45" s="49"/>
      <c r="H45" s="53"/>
      <c r="I45" s="61"/>
      <c r="J45" s="98"/>
    </row>
    <row r="46" spans="1:10">
      <c r="A46" s="49" t="s">
        <v>212</v>
      </c>
      <c r="B46" s="49"/>
      <c r="C46" s="49" t="s">
        <v>206</v>
      </c>
      <c r="D46" s="67"/>
      <c r="E46" s="49"/>
      <c r="F46" s="62"/>
      <c r="G46" s="49"/>
      <c r="H46" s="53"/>
      <c r="I46" s="49"/>
      <c r="J46" s="98"/>
    </row>
    <row r="47" spans="1:10">
      <c r="A47" s="49" t="s">
        <v>212</v>
      </c>
      <c r="B47" s="49"/>
      <c r="C47" s="49" t="s">
        <v>205</v>
      </c>
      <c r="D47" s="67"/>
      <c r="E47" s="49"/>
      <c r="F47" s="62" t="s">
        <v>4</v>
      </c>
      <c r="G47" s="70">
        <v>42659</v>
      </c>
      <c r="H47" s="53" t="s">
        <v>68</v>
      </c>
      <c r="I47" s="49">
        <v>745</v>
      </c>
      <c r="J47" s="98">
        <v>3.1</v>
      </c>
    </row>
    <row r="48" spans="1:10">
      <c r="A48" s="49" t="s">
        <v>212</v>
      </c>
      <c r="B48" s="49"/>
      <c r="C48" s="49" t="s">
        <v>195</v>
      </c>
      <c r="D48" s="67"/>
      <c r="E48" s="49"/>
      <c r="F48" s="62"/>
      <c r="G48" s="49"/>
      <c r="H48" s="49"/>
      <c r="I48" s="49"/>
      <c r="J48" s="98"/>
    </row>
    <row r="49" spans="1:10">
      <c r="A49" s="49" t="s">
        <v>212</v>
      </c>
      <c r="B49" s="49"/>
      <c r="C49" s="49" t="s">
        <v>196</v>
      </c>
      <c r="D49" s="67"/>
      <c r="E49" s="61"/>
      <c r="F49" s="71" t="s">
        <v>40</v>
      </c>
      <c r="G49" s="72">
        <v>42187</v>
      </c>
      <c r="H49" s="71" t="s">
        <v>68</v>
      </c>
      <c r="I49" s="73">
        <v>321</v>
      </c>
      <c r="J49" s="97">
        <v>1.55</v>
      </c>
    </row>
    <row r="50" spans="1:10">
      <c r="A50" s="49" t="s">
        <v>212</v>
      </c>
      <c r="B50" s="49"/>
      <c r="C50" s="49" t="s">
        <v>202</v>
      </c>
      <c r="D50" s="67"/>
      <c r="E50" s="61"/>
      <c r="F50" s="62" t="s">
        <v>2</v>
      </c>
      <c r="G50" s="70">
        <v>41819</v>
      </c>
      <c r="H50" s="62" t="s">
        <v>83</v>
      </c>
      <c r="I50" s="61">
        <v>785</v>
      </c>
      <c r="J50" s="98">
        <v>4.26</v>
      </c>
    </row>
    <row r="51" spans="1:10" s="80" customFormat="1" ht="43.5" customHeight="1">
      <c r="A51" s="81"/>
      <c r="B51" s="81"/>
      <c r="C51" s="86" t="s">
        <v>218</v>
      </c>
      <c r="D51" s="82"/>
      <c r="E51" s="83"/>
      <c r="F51" s="84"/>
      <c r="G51" s="85"/>
      <c r="H51" s="87" t="s">
        <v>219</v>
      </c>
      <c r="I51" s="83"/>
      <c r="J51" s="99"/>
    </row>
    <row r="52" spans="1:10" s="80" customFormat="1" ht="43.5" customHeight="1">
      <c r="A52" s="75" t="s">
        <v>189</v>
      </c>
      <c r="B52" s="75" t="s">
        <v>163</v>
      </c>
      <c r="C52" s="75" t="s">
        <v>65</v>
      </c>
      <c r="D52" s="105" t="s">
        <v>186</v>
      </c>
      <c r="E52" s="106" t="s">
        <v>66</v>
      </c>
      <c r="F52" s="75" t="s">
        <v>164</v>
      </c>
      <c r="G52" s="75" t="s">
        <v>160</v>
      </c>
      <c r="H52" s="75" t="s">
        <v>166</v>
      </c>
      <c r="I52" s="106" t="s">
        <v>161</v>
      </c>
      <c r="J52" s="75" t="s">
        <v>162</v>
      </c>
    </row>
    <row r="53" spans="1:10">
      <c r="A53" s="47" t="s">
        <v>187</v>
      </c>
      <c r="B53" s="47" t="s">
        <v>93</v>
      </c>
      <c r="C53" s="47" t="s">
        <v>100</v>
      </c>
      <c r="D53" s="65">
        <v>41354</v>
      </c>
      <c r="E53" s="50">
        <v>2468747</v>
      </c>
      <c r="F53" s="52"/>
      <c r="G53" s="47"/>
      <c r="H53" s="52"/>
      <c r="I53" s="50"/>
      <c r="J53" s="96"/>
    </row>
    <row r="54" spans="1:10">
      <c r="A54" s="47" t="s">
        <v>187</v>
      </c>
      <c r="B54" s="47" t="s">
        <v>93</v>
      </c>
      <c r="C54" s="47" t="s">
        <v>98</v>
      </c>
      <c r="D54" s="65">
        <v>41375</v>
      </c>
      <c r="E54" s="50">
        <v>4330902</v>
      </c>
      <c r="F54" s="52" t="s">
        <v>2</v>
      </c>
      <c r="G54" s="48">
        <v>42501</v>
      </c>
      <c r="H54" s="53" t="s">
        <v>68</v>
      </c>
      <c r="I54" s="50">
        <v>1688</v>
      </c>
      <c r="J54" s="96">
        <v>6.86</v>
      </c>
    </row>
    <row r="55" spans="1:10">
      <c r="A55" s="47" t="s">
        <v>187</v>
      </c>
      <c r="B55" s="47" t="s">
        <v>93</v>
      </c>
      <c r="C55" s="47" t="s">
        <v>94</v>
      </c>
      <c r="D55" s="65">
        <v>41415</v>
      </c>
      <c r="E55" s="50">
        <v>12894424</v>
      </c>
      <c r="F55" s="52" t="s">
        <v>1</v>
      </c>
      <c r="G55" s="48">
        <v>42401</v>
      </c>
      <c r="H55" s="53" t="s">
        <v>68</v>
      </c>
      <c r="I55" s="50">
        <v>3879</v>
      </c>
      <c r="J55" s="95">
        <v>16.2</v>
      </c>
    </row>
    <row r="56" spans="1:10">
      <c r="A56" s="47" t="s">
        <v>187</v>
      </c>
      <c r="B56" s="47" t="s">
        <v>93</v>
      </c>
      <c r="C56" s="47" t="s">
        <v>97</v>
      </c>
      <c r="D56" s="65">
        <v>41465</v>
      </c>
      <c r="E56" s="50">
        <v>4470682</v>
      </c>
      <c r="F56" s="52" t="s">
        <v>1</v>
      </c>
      <c r="G56" s="48">
        <v>42402</v>
      </c>
      <c r="H56" s="53" t="s">
        <v>68</v>
      </c>
      <c r="I56" s="50">
        <v>2538</v>
      </c>
      <c r="J56" s="95">
        <v>10.130000000000001</v>
      </c>
    </row>
    <row r="57" spans="1:10">
      <c r="A57" s="47" t="s">
        <v>187</v>
      </c>
      <c r="B57" s="47" t="s">
        <v>93</v>
      </c>
      <c r="C57" s="47" t="s">
        <v>102</v>
      </c>
      <c r="D57" s="65">
        <v>41476</v>
      </c>
      <c r="E57" s="50">
        <v>2240980</v>
      </c>
      <c r="F57" s="52" t="s">
        <v>2</v>
      </c>
      <c r="G57" s="48">
        <v>42257</v>
      </c>
      <c r="H57" s="53" t="s">
        <v>68</v>
      </c>
      <c r="I57" s="50">
        <v>1822</v>
      </c>
      <c r="J57" s="96">
        <v>8.14</v>
      </c>
    </row>
    <row r="58" spans="1:10">
      <c r="A58" s="47" t="s">
        <v>187</v>
      </c>
      <c r="B58" s="47" t="s">
        <v>115</v>
      </c>
      <c r="C58" s="47" t="s">
        <v>120</v>
      </c>
      <c r="D58" s="65">
        <v>41487</v>
      </c>
      <c r="E58" s="50">
        <v>1121319</v>
      </c>
      <c r="F58" s="52" t="s">
        <v>2</v>
      </c>
      <c r="G58" s="48">
        <v>42410</v>
      </c>
      <c r="H58" s="53" t="s">
        <v>68</v>
      </c>
      <c r="I58" s="50">
        <v>984</v>
      </c>
      <c r="J58" s="96">
        <v>3.54</v>
      </c>
    </row>
    <row r="59" spans="1:10">
      <c r="A59" s="47" t="s">
        <v>187</v>
      </c>
      <c r="B59" s="47" t="s">
        <v>115</v>
      </c>
      <c r="C59" s="47" t="s">
        <v>130</v>
      </c>
      <c r="D59" s="65">
        <v>41494</v>
      </c>
      <c r="E59" s="50">
        <v>113541</v>
      </c>
      <c r="F59" s="52" t="s">
        <v>2</v>
      </c>
      <c r="G59" s="48">
        <v>42235</v>
      </c>
      <c r="H59" s="53" t="s">
        <v>68</v>
      </c>
      <c r="I59" s="50">
        <v>1625</v>
      </c>
      <c r="J59" s="96">
        <v>8.69</v>
      </c>
    </row>
    <row r="60" spans="1:10">
      <c r="A60" s="47" t="s">
        <v>187</v>
      </c>
      <c r="B60" s="47" t="s">
        <v>115</v>
      </c>
      <c r="C60" s="47" t="s">
        <v>123</v>
      </c>
      <c r="D60" s="65">
        <v>41501</v>
      </c>
      <c r="E60" s="50">
        <v>631045</v>
      </c>
      <c r="F60" s="52"/>
      <c r="G60" s="47"/>
      <c r="H60" s="52"/>
      <c r="I60" s="50"/>
      <c r="J60" s="96"/>
    </row>
    <row r="61" spans="1:10">
      <c r="A61" s="47" t="s">
        <v>187</v>
      </c>
      <c r="B61" s="47" t="s">
        <v>115</v>
      </c>
      <c r="C61" s="47" t="s">
        <v>132</v>
      </c>
      <c r="D61" s="65">
        <v>41529</v>
      </c>
      <c r="E61" s="50">
        <v>83769</v>
      </c>
      <c r="F61" s="52" t="s">
        <v>2</v>
      </c>
      <c r="G61" s="48">
        <v>42323</v>
      </c>
      <c r="H61" s="53" t="s">
        <v>68</v>
      </c>
      <c r="I61" s="50">
        <v>2049</v>
      </c>
      <c r="J61" s="96">
        <v>8.1300000000000008</v>
      </c>
    </row>
    <row r="62" spans="1:10">
      <c r="A62" s="47" t="s">
        <v>187</v>
      </c>
      <c r="B62" s="47" t="s">
        <v>115</v>
      </c>
      <c r="C62" s="47" t="s">
        <v>126</v>
      </c>
      <c r="D62" s="65">
        <v>41543</v>
      </c>
      <c r="E62" s="50">
        <v>244105</v>
      </c>
      <c r="F62" s="52"/>
      <c r="G62" s="47"/>
      <c r="H62" s="52"/>
      <c r="I62" s="50"/>
      <c r="J62" s="96"/>
    </row>
    <row r="63" spans="1:10">
      <c r="A63" s="47" t="s">
        <v>187</v>
      </c>
      <c r="B63" s="47" t="s">
        <v>115</v>
      </c>
      <c r="C63" s="47" t="s">
        <v>116</v>
      </c>
      <c r="D63" s="65">
        <v>41557</v>
      </c>
      <c r="E63" s="50">
        <v>15971376</v>
      </c>
      <c r="F63" s="52" t="s">
        <v>2</v>
      </c>
      <c r="G63" s="48">
        <v>42319</v>
      </c>
      <c r="H63" s="53" t="s">
        <v>68</v>
      </c>
      <c r="I63" s="50">
        <v>2022</v>
      </c>
      <c r="J63" s="96">
        <v>7.79</v>
      </c>
    </row>
    <row r="64" spans="1:10">
      <c r="A64" s="47" t="s">
        <v>187</v>
      </c>
      <c r="B64" s="47" t="s">
        <v>115</v>
      </c>
      <c r="C64" s="47" t="s">
        <v>124</v>
      </c>
      <c r="D64" s="65">
        <v>41585</v>
      </c>
      <c r="E64" s="50">
        <v>613575</v>
      </c>
      <c r="F64" s="52" t="s">
        <v>2</v>
      </c>
      <c r="G64" s="48">
        <v>42558</v>
      </c>
      <c r="H64" s="53" t="s">
        <v>68</v>
      </c>
      <c r="I64" s="50">
        <v>732</v>
      </c>
      <c r="J64" s="96">
        <v>3.68</v>
      </c>
    </row>
    <row r="65" spans="1:10">
      <c r="A65" s="47" t="s">
        <v>187</v>
      </c>
      <c r="B65" s="47" t="s">
        <v>115</v>
      </c>
      <c r="C65" s="47" t="s">
        <v>117</v>
      </c>
      <c r="D65" s="65">
        <v>41604</v>
      </c>
      <c r="E65" s="50">
        <v>8144108</v>
      </c>
      <c r="F65" s="52" t="s">
        <v>2</v>
      </c>
      <c r="G65" s="48">
        <v>42445</v>
      </c>
      <c r="H65" s="53" t="s">
        <v>68</v>
      </c>
      <c r="I65" s="50">
        <v>1281</v>
      </c>
      <c r="J65" s="96">
        <v>5.54</v>
      </c>
    </row>
    <row r="66" spans="1:10">
      <c r="A66" s="47" t="s">
        <v>187</v>
      </c>
      <c r="B66" s="47" t="s">
        <v>115</v>
      </c>
      <c r="C66" s="47" t="s">
        <v>129</v>
      </c>
      <c r="D66" s="65">
        <v>41613</v>
      </c>
      <c r="E66" s="50">
        <v>171348</v>
      </c>
      <c r="F66" s="52" t="s">
        <v>4</v>
      </c>
      <c r="G66" s="48">
        <v>42648</v>
      </c>
      <c r="H66" s="52" t="s">
        <v>72</v>
      </c>
      <c r="I66" s="50">
        <v>220</v>
      </c>
      <c r="J66" s="96">
        <v>3.15</v>
      </c>
    </row>
    <row r="67" spans="1:10">
      <c r="A67" s="47" t="s">
        <v>187</v>
      </c>
      <c r="B67" s="47" t="s">
        <v>115</v>
      </c>
      <c r="C67" s="47" t="s">
        <v>122</v>
      </c>
      <c r="D67" s="65">
        <v>41662</v>
      </c>
      <c r="E67" s="50">
        <v>674634</v>
      </c>
      <c r="F67" s="52"/>
      <c r="G67" s="47"/>
      <c r="H67" s="52" t="s">
        <v>223</v>
      </c>
      <c r="I67" s="50"/>
      <c r="J67" s="96"/>
    </row>
    <row r="68" spans="1:10">
      <c r="A68" s="49" t="s">
        <v>213</v>
      </c>
      <c r="B68" s="49"/>
      <c r="C68" s="49" t="s">
        <v>128</v>
      </c>
      <c r="D68" s="67">
        <v>41674</v>
      </c>
      <c r="E68" s="61">
        <v>189911</v>
      </c>
      <c r="F68" s="71" t="s">
        <v>40</v>
      </c>
      <c r="G68" s="60">
        <v>42485</v>
      </c>
      <c r="H68" s="71" t="s">
        <v>68</v>
      </c>
      <c r="I68" s="73">
        <v>467</v>
      </c>
      <c r="J68" s="97">
        <v>1.83</v>
      </c>
    </row>
    <row r="69" spans="1:10">
      <c r="A69" s="47" t="s">
        <v>187</v>
      </c>
      <c r="B69" s="47" t="s">
        <v>115</v>
      </c>
      <c r="C69" s="47" t="s">
        <v>216</v>
      </c>
      <c r="D69" s="65">
        <v>41676</v>
      </c>
      <c r="E69" s="50">
        <v>2396008</v>
      </c>
      <c r="F69" s="52"/>
      <c r="G69" s="48"/>
      <c r="H69" s="52"/>
      <c r="I69" s="50"/>
      <c r="J69" s="96"/>
    </row>
    <row r="70" spans="1:10">
      <c r="A70" s="47" t="s">
        <v>187</v>
      </c>
      <c r="B70" s="47" t="s">
        <v>115</v>
      </c>
      <c r="C70" s="47" t="s">
        <v>125</v>
      </c>
      <c r="D70" s="65">
        <v>41690</v>
      </c>
      <c r="E70" s="50">
        <v>494400</v>
      </c>
      <c r="F70" s="52" t="s">
        <v>2</v>
      </c>
      <c r="G70" s="48">
        <v>42522</v>
      </c>
      <c r="H70" s="53" t="s">
        <v>68</v>
      </c>
      <c r="I70" s="50">
        <v>1557</v>
      </c>
      <c r="J70" s="96">
        <v>7.04</v>
      </c>
    </row>
    <row r="71" spans="1:10">
      <c r="A71" s="47" t="s">
        <v>187</v>
      </c>
      <c r="B71" s="47" t="s">
        <v>115</v>
      </c>
      <c r="C71" s="47" t="s">
        <v>119</v>
      </c>
      <c r="D71" s="65">
        <v>41711</v>
      </c>
      <c r="E71" s="50">
        <v>1216113</v>
      </c>
      <c r="F71" s="52" t="s">
        <v>2</v>
      </c>
      <c r="G71" s="48">
        <v>42520</v>
      </c>
      <c r="H71" s="53" t="s">
        <v>68</v>
      </c>
      <c r="I71" s="50">
        <v>1585</v>
      </c>
      <c r="J71" s="96">
        <v>6.4</v>
      </c>
    </row>
    <row r="72" spans="1:10">
      <c r="A72" s="47" t="s">
        <v>187</v>
      </c>
      <c r="B72" s="47" t="s">
        <v>115</v>
      </c>
      <c r="C72" s="47" t="s">
        <v>127</v>
      </c>
      <c r="D72" s="65">
        <v>41781</v>
      </c>
      <c r="E72" s="50">
        <v>224136</v>
      </c>
      <c r="F72" s="52"/>
      <c r="G72" s="47"/>
      <c r="H72" s="52"/>
      <c r="I72" s="50"/>
      <c r="J72" s="96"/>
    </row>
    <row r="73" spans="1:10">
      <c r="A73" s="47" t="s">
        <v>187</v>
      </c>
      <c r="B73" s="47" t="s">
        <v>115</v>
      </c>
      <c r="C73" s="47" t="s">
        <v>131</v>
      </c>
      <c r="D73" s="65">
        <v>41795</v>
      </c>
      <c r="E73" s="50">
        <v>85440</v>
      </c>
      <c r="F73" s="52" t="s">
        <v>1</v>
      </c>
      <c r="G73" s="48">
        <v>42579</v>
      </c>
      <c r="H73" s="53" t="s">
        <v>68</v>
      </c>
      <c r="I73" s="50">
        <v>2396</v>
      </c>
      <c r="J73" s="95">
        <v>13.37</v>
      </c>
    </row>
    <row r="74" spans="1:10">
      <c r="A74" s="47" t="s">
        <v>187</v>
      </c>
      <c r="B74" s="47" t="s">
        <v>115</v>
      </c>
      <c r="C74" s="47" t="s">
        <v>121</v>
      </c>
      <c r="D74" s="65">
        <v>41817</v>
      </c>
      <c r="E74" s="50">
        <v>853127</v>
      </c>
      <c r="F74" s="52" t="s">
        <v>2</v>
      </c>
      <c r="G74" s="48">
        <v>42640</v>
      </c>
      <c r="H74" s="52" t="s">
        <v>72</v>
      </c>
      <c r="I74" s="50">
        <v>510</v>
      </c>
      <c r="J74" s="96">
        <v>6.49</v>
      </c>
    </row>
    <row r="75" spans="1:10">
      <c r="A75" s="47" t="s">
        <v>187</v>
      </c>
      <c r="B75" s="47" t="s">
        <v>115</v>
      </c>
      <c r="C75" s="47" t="s">
        <v>133</v>
      </c>
      <c r="D75" s="65">
        <v>41822</v>
      </c>
      <c r="E75" s="50">
        <v>21547</v>
      </c>
      <c r="F75" s="71" t="s">
        <v>37</v>
      </c>
      <c r="G75" s="60">
        <v>42731</v>
      </c>
      <c r="H75" s="71" t="s">
        <v>68</v>
      </c>
      <c r="I75" s="73">
        <v>245</v>
      </c>
      <c r="J75" s="97">
        <v>0.99</v>
      </c>
    </row>
    <row r="76" spans="1:10">
      <c r="A76" s="47" t="s">
        <v>187</v>
      </c>
      <c r="B76" s="47" t="s">
        <v>115</v>
      </c>
      <c r="C76" s="47" t="s">
        <v>118</v>
      </c>
      <c r="D76" s="65">
        <v>41843</v>
      </c>
      <c r="E76" s="50">
        <v>2128595</v>
      </c>
      <c r="F76" s="52"/>
      <c r="G76" s="47"/>
      <c r="H76" s="52"/>
      <c r="I76" s="50"/>
      <c r="J76" s="96"/>
    </row>
    <row r="77" spans="1:10">
      <c r="A77" s="47" t="s">
        <v>187</v>
      </c>
      <c r="B77" s="47" t="s">
        <v>134</v>
      </c>
      <c r="C77" s="47" t="s">
        <v>144</v>
      </c>
      <c r="D77" s="65">
        <v>41886</v>
      </c>
      <c r="E77" s="50">
        <v>3165184</v>
      </c>
      <c r="F77" s="52" t="s">
        <v>1</v>
      </c>
      <c r="G77" s="48">
        <v>42436</v>
      </c>
      <c r="H77" s="53" t="s">
        <v>68</v>
      </c>
      <c r="I77" s="50">
        <v>2541</v>
      </c>
      <c r="J77" s="95">
        <v>10.9</v>
      </c>
    </row>
    <row r="78" spans="1:10">
      <c r="A78" s="47" t="s">
        <v>187</v>
      </c>
      <c r="B78" s="47" t="s">
        <v>134</v>
      </c>
      <c r="C78" s="47" t="s">
        <v>149</v>
      </c>
      <c r="D78" s="65">
        <v>41893</v>
      </c>
      <c r="E78" s="50">
        <v>1105241</v>
      </c>
      <c r="F78" s="52"/>
      <c r="G78" s="47"/>
      <c r="H78" s="52"/>
      <c r="I78" s="50"/>
      <c r="J78" s="96"/>
    </row>
    <row r="79" spans="1:10">
      <c r="A79" s="47" t="s">
        <v>187</v>
      </c>
      <c r="B79" s="47" t="s">
        <v>134</v>
      </c>
      <c r="C79" s="47" t="s">
        <v>139</v>
      </c>
      <c r="D79" s="65">
        <v>41907</v>
      </c>
      <c r="E79" s="50">
        <v>7304475</v>
      </c>
      <c r="F79" s="52" t="s">
        <v>2</v>
      </c>
      <c r="G79" s="48">
        <v>42774</v>
      </c>
      <c r="H79" s="53" t="s">
        <v>68</v>
      </c>
      <c r="I79" s="50">
        <v>1957</v>
      </c>
      <c r="J79" s="96">
        <v>6.89</v>
      </c>
    </row>
    <row r="80" spans="1:10">
      <c r="A80" s="47" t="s">
        <v>187</v>
      </c>
      <c r="B80" s="47" t="s">
        <v>134</v>
      </c>
      <c r="C80" s="47" t="s">
        <v>148</v>
      </c>
      <c r="D80" s="65">
        <v>41914</v>
      </c>
      <c r="E80" s="50">
        <v>1247006</v>
      </c>
      <c r="F80" s="52"/>
      <c r="G80" s="47"/>
      <c r="H80" s="52"/>
      <c r="I80" s="50"/>
      <c r="J80" s="96"/>
    </row>
    <row r="81" spans="1:10">
      <c r="A81" s="47" t="s">
        <v>187</v>
      </c>
      <c r="B81" s="47" t="s">
        <v>134</v>
      </c>
      <c r="C81" s="47" t="s">
        <v>158</v>
      </c>
      <c r="D81" s="65">
        <v>41928</v>
      </c>
      <c r="E81" s="50">
        <v>188317</v>
      </c>
      <c r="F81" s="52" t="s">
        <v>2</v>
      </c>
      <c r="G81" s="48">
        <v>42718</v>
      </c>
      <c r="H81" s="52" t="s">
        <v>72</v>
      </c>
      <c r="I81" s="50">
        <v>377</v>
      </c>
      <c r="J81" s="96">
        <v>4.7699999999999996</v>
      </c>
    </row>
    <row r="82" spans="1:10">
      <c r="A82" s="47" t="s">
        <v>187</v>
      </c>
      <c r="B82" s="47" t="s">
        <v>134</v>
      </c>
      <c r="C82" s="47" t="s">
        <v>155</v>
      </c>
      <c r="D82" s="65">
        <v>41933</v>
      </c>
      <c r="E82" s="50">
        <v>597110</v>
      </c>
      <c r="F82" s="52"/>
      <c r="G82" s="47"/>
      <c r="H82" s="52"/>
      <c r="I82" s="50"/>
      <c r="J82" s="96"/>
    </row>
    <row r="83" spans="1:10">
      <c r="A83" s="47" t="s">
        <v>187</v>
      </c>
      <c r="B83" s="47" t="s">
        <v>134</v>
      </c>
      <c r="C83" s="47" t="s">
        <v>142</v>
      </c>
      <c r="D83" s="65">
        <v>41942</v>
      </c>
      <c r="E83" s="50">
        <v>5265195</v>
      </c>
      <c r="F83" s="52" t="s">
        <v>2</v>
      </c>
      <c r="G83" s="48">
        <v>42732</v>
      </c>
      <c r="H83" s="53" t="s">
        <v>68</v>
      </c>
      <c r="I83" s="50">
        <v>1698</v>
      </c>
      <c r="J83" s="96">
        <v>6.69</v>
      </c>
    </row>
    <row r="84" spans="1:10">
      <c r="A84" s="47" t="s">
        <v>187</v>
      </c>
      <c r="B84" s="47" t="s">
        <v>134</v>
      </c>
      <c r="C84" s="47" t="s">
        <v>159</v>
      </c>
      <c r="D84" s="65">
        <v>41946</v>
      </c>
      <c r="E84" s="50">
        <v>48554</v>
      </c>
      <c r="F84" s="52"/>
      <c r="G84" s="47"/>
      <c r="H84" s="52"/>
      <c r="I84" s="50"/>
      <c r="J84" s="96"/>
    </row>
    <row r="85" spans="1:10">
      <c r="A85" s="47" t="s">
        <v>187</v>
      </c>
      <c r="B85" s="47" t="s">
        <v>134</v>
      </c>
      <c r="C85" s="47" t="s">
        <v>140</v>
      </c>
      <c r="D85" s="65">
        <v>41956</v>
      </c>
      <c r="E85" s="50">
        <v>6011938</v>
      </c>
      <c r="F85" s="52" t="s">
        <v>1</v>
      </c>
      <c r="G85" s="48">
        <v>42768</v>
      </c>
      <c r="H85" s="53" t="s">
        <v>68</v>
      </c>
      <c r="I85" s="50">
        <v>3460</v>
      </c>
      <c r="J85" s="95">
        <v>14.19</v>
      </c>
    </row>
    <row r="86" spans="1:10">
      <c r="A86" s="49" t="s">
        <v>213</v>
      </c>
      <c r="B86" s="49" t="s">
        <v>134</v>
      </c>
      <c r="C86" s="49" t="s">
        <v>154</v>
      </c>
      <c r="D86" s="67">
        <v>41965</v>
      </c>
      <c r="E86" s="61">
        <v>646229</v>
      </c>
      <c r="F86" s="62"/>
      <c r="G86" s="49"/>
      <c r="H86" s="62"/>
      <c r="I86" s="61"/>
      <c r="J86" s="98"/>
    </row>
    <row r="87" spans="1:10">
      <c r="A87" s="49" t="s">
        <v>213</v>
      </c>
      <c r="B87" s="49"/>
      <c r="C87" s="49" t="s">
        <v>207</v>
      </c>
      <c r="D87" s="67"/>
      <c r="E87" s="61"/>
      <c r="F87" s="62" t="s">
        <v>1</v>
      </c>
      <c r="G87" s="70">
        <v>42628</v>
      </c>
      <c r="H87" s="62" t="s">
        <v>72</v>
      </c>
      <c r="I87" s="61">
        <v>565</v>
      </c>
      <c r="J87" s="98">
        <v>7.79</v>
      </c>
    </row>
    <row r="88" spans="1:10">
      <c r="A88" s="49" t="s">
        <v>213</v>
      </c>
      <c r="B88" s="49"/>
      <c r="C88" s="49" t="s">
        <v>201</v>
      </c>
      <c r="D88" s="67"/>
      <c r="E88" s="61"/>
      <c r="F88" s="62"/>
      <c r="G88" s="49"/>
      <c r="H88" s="62"/>
      <c r="I88" s="61"/>
      <c r="J88" s="98"/>
    </row>
    <row r="89" spans="1:10" s="80" customFormat="1" ht="43.5" customHeight="1">
      <c r="A89" s="81"/>
      <c r="B89" s="81"/>
      <c r="C89" s="86" t="s">
        <v>220</v>
      </c>
      <c r="D89" s="82"/>
      <c r="E89" s="83"/>
      <c r="F89" s="84"/>
      <c r="G89" s="85"/>
      <c r="H89" s="87" t="s">
        <v>222</v>
      </c>
      <c r="I89" s="83"/>
      <c r="J89" s="99"/>
    </row>
    <row r="90" spans="1:10" s="80" customFormat="1" ht="43.5" customHeight="1">
      <c r="A90" s="75" t="s">
        <v>189</v>
      </c>
      <c r="B90" s="75" t="s">
        <v>163</v>
      </c>
      <c r="C90" s="75" t="s">
        <v>65</v>
      </c>
      <c r="D90" s="105" t="s">
        <v>186</v>
      </c>
      <c r="E90" s="106" t="s">
        <v>66</v>
      </c>
      <c r="F90" s="75" t="s">
        <v>164</v>
      </c>
      <c r="G90" s="75" t="s">
        <v>160</v>
      </c>
      <c r="H90" s="75" t="s">
        <v>166</v>
      </c>
      <c r="I90" s="106" t="s">
        <v>161</v>
      </c>
      <c r="J90" s="75" t="s">
        <v>162</v>
      </c>
    </row>
    <row r="91" spans="1:10">
      <c r="A91" s="47" t="s">
        <v>171</v>
      </c>
      <c r="B91" s="47" t="s">
        <v>188</v>
      </c>
      <c r="C91" s="58" t="s">
        <v>172</v>
      </c>
      <c r="D91" s="65">
        <v>42243</v>
      </c>
      <c r="E91" s="50">
        <v>23369966</v>
      </c>
      <c r="F91" s="52"/>
      <c r="G91" s="47"/>
      <c r="H91" s="52" t="s">
        <v>68</v>
      </c>
      <c r="I91" s="50"/>
      <c r="J91" s="96"/>
    </row>
    <row r="92" spans="1:10">
      <c r="A92" s="47" t="s">
        <v>171</v>
      </c>
      <c r="B92" s="47" t="s">
        <v>134</v>
      </c>
      <c r="C92" s="47" t="s">
        <v>135</v>
      </c>
      <c r="D92" s="65">
        <v>42019</v>
      </c>
      <c r="E92" s="50">
        <v>19631373</v>
      </c>
      <c r="F92" s="52" t="s">
        <v>1</v>
      </c>
      <c r="G92" s="48">
        <v>42394</v>
      </c>
      <c r="H92" s="53" t="s">
        <v>68</v>
      </c>
      <c r="I92" s="50">
        <v>5499</v>
      </c>
      <c r="J92" s="95">
        <v>22.61</v>
      </c>
    </row>
    <row r="93" spans="1:10">
      <c r="A93" s="47" t="s">
        <v>171</v>
      </c>
      <c r="B93" s="47" t="s">
        <v>134</v>
      </c>
      <c r="C93" s="47" t="s">
        <v>136</v>
      </c>
      <c r="D93" s="65">
        <v>42095</v>
      </c>
      <c r="E93" s="50">
        <v>18655816</v>
      </c>
      <c r="F93" s="52" t="s">
        <v>1</v>
      </c>
      <c r="G93" s="48">
        <v>42415</v>
      </c>
      <c r="H93" s="53" t="s">
        <v>68</v>
      </c>
      <c r="I93" s="50">
        <v>3572</v>
      </c>
      <c r="J93" s="95">
        <v>15.76</v>
      </c>
    </row>
    <row r="94" spans="1:10">
      <c r="A94" s="47" t="s">
        <v>171</v>
      </c>
      <c r="B94" s="47" t="s">
        <v>134</v>
      </c>
      <c r="C94" s="47" t="s">
        <v>137</v>
      </c>
      <c r="D94" s="65">
        <v>42165</v>
      </c>
      <c r="E94" s="50">
        <v>14732463</v>
      </c>
      <c r="F94" s="52" t="s">
        <v>1</v>
      </c>
      <c r="G94" s="48">
        <v>42422</v>
      </c>
      <c r="H94" s="53" t="s">
        <v>68</v>
      </c>
      <c r="I94" s="50">
        <v>3822</v>
      </c>
      <c r="J94" s="95">
        <v>15.76</v>
      </c>
    </row>
    <row r="95" spans="1:10">
      <c r="A95" s="47" t="s">
        <v>171</v>
      </c>
      <c r="B95" s="47" t="s">
        <v>134</v>
      </c>
      <c r="C95" s="47" t="s">
        <v>138</v>
      </c>
      <c r="D95" s="65">
        <v>41963</v>
      </c>
      <c r="E95" s="50">
        <v>8915983</v>
      </c>
      <c r="F95" s="52" t="s">
        <v>2</v>
      </c>
      <c r="G95" s="48">
        <v>42748</v>
      </c>
      <c r="H95" s="53" t="s">
        <v>68</v>
      </c>
      <c r="I95" s="50">
        <v>1977</v>
      </c>
      <c r="J95" s="96">
        <v>7.77</v>
      </c>
    </row>
    <row r="96" spans="1:10">
      <c r="A96" s="47" t="s">
        <v>171</v>
      </c>
      <c r="B96" s="47" t="s">
        <v>188</v>
      </c>
      <c r="C96" s="59" t="s">
        <v>178</v>
      </c>
      <c r="D96" s="65">
        <v>42326</v>
      </c>
      <c r="E96" s="50">
        <v>8146438</v>
      </c>
      <c r="F96" s="52"/>
      <c r="G96" s="47"/>
      <c r="H96" s="52" t="s">
        <v>68</v>
      </c>
      <c r="I96" s="50"/>
      <c r="J96" s="96"/>
    </row>
    <row r="97" spans="1:10">
      <c r="A97" s="47" t="s">
        <v>171</v>
      </c>
      <c r="B97" s="47" t="s">
        <v>134</v>
      </c>
      <c r="C97" s="47" t="s">
        <v>141</v>
      </c>
      <c r="D97" s="65">
        <v>42017</v>
      </c>
      <c r="E97" s="50">
        <v>5562293</v>
      </c>
      <c r="F97" s="52" t="s">
        <v>1</v>
      </c>
      <c r="G97" s="48">
        <v>42668</v>
      </c>
      <c r="H97" s="53" t="s">
        <v>68</v>
      </c>
      <c r="I97" s="50">
        <v>2268</v>
      </c>
      <c r="J97" s="96">
        <v>9.9499999999999993</v>
      </c>
    </row>
    <row r="98" spans="1:10">
      <c r="A98" s="47" t="s">
        <v>171</v>
      </c>
      <c r="B98" s="47" t="s">
        <v>188</v>
      </c>
      <c r="C98" s="59" t="s">
        <v>174</v>
      </c>
      <c r="D98" s="65">
        <v>42250</v>
      </c>
      <c r="E98" s="50">
        <v>4746242</v>
      </c>
      <c r="F98" s="52"/>
      <c r="G98" s="47"/>
      <c r="H98" s="52" t="s">
        <v>68</v>
      </c>
      <c r="I98" s="50"/>
      <c r="J98" s="96"/>
    </row>
    <row r="99" spans="1:10">
      <c r="A99" s="47" t="s">
        <v>171</v>
      </c>
      <c r="B99" s="47" t="s">
        <v>134</v>
      </c>
      <c r="C99" s="47" t="s">
        <v>143</v>
      </c>
      <c r="D99" s="65">
        <v>42180</v>
      </c>
      <c r="E99" s="50">
        <v>4072959</v>
      </c>
      <c r="F99" s="52" t="s">
        <v>2</v>
      </c>
      <c r="G99" s="48">
        <v>42776</v>
      </c>
      <c r="H99" s="53" t="s">
        <v>68</v>
      </c>
      <c r="I99" s="50">
        <v>893</v>
      </c>
      <c r="J99" s="96">
        <v>3.29</v>
      </c>
    </row>
    <row r="100" spans="1:10">
      <c r="A100" s="47" t="s">
        <v>171</v>
      </c>
      <c r="B100" s="47" t="s">
        <v>188</v>
      </c>
      <c r="C100" s="59" t="s">
        <v>181</v>
      </c>
      <c r="D100" s="65">
        <v>42416</v>
      </c>
      <c r="E100" s="50">
        <v>3897741</v>
      </c>
      <c r="F100" s="52" t="s">
        <v>1</v>
      </c>
      <c r="G100" s="69">
        <v>42618</v>
      </c>
      <c r="H100" s="53" t="s">
        <v>68</v>
      </c>
      <c r="I100" s="68">
        <v>2057</v>
      </c>
      <c r="J100" s="63">
        <v>9.18</v>
      </c>
    </row>
    <row r="101" spans="1:10">
      <c r="A101" s="47" t="s">
        <v>171</v>
      </c>
      <c r="B101" s="47" t="s">
        <v>188</v>
      </c>
      <c r="C101" s="59" t="s">
        <v>185</v>
      </c>
      <c r="D101" s="65">
        <v>42466</v>
      </c>
      <c r="E101" s="50">
        <v>3542977</v>
      </c>
      <c r="F101" s="52"/>
      <c r="G101" s="47"/>
      <c r="H101" s="52" t="s">
        <v>68</v>
      </c>
      <c r="I101" s="50"/>
      <c r="J101" s="96"/>
    </row>
    <row r="102" spans="1:10">
      <c r="A102" s="47" t="s">
        <v>171</v>
      </c>
      <c r="B102" s="47" t="s">
        <v>188</v>
      </c>
      <c r="C102" s="59" t="s">
        <v>182</v>
      </c>
      <c r="D102" s="65">
        <v>42437</v>
      </c>
      <c r="E102" s="50">
        <v>2514014</v>
      </c>
      <c r="F102" s="52"/>
      <c r="G102" s="47"/>
      <c r="H102" s="52"/>
      <c r="I102" s="50"/>
      <c r="J102" s="96"/>
    </row>
    <row r="103" spans="1:10">
      <c r="A103" s="47" t="s">
        <v>171</v>
      </c>
      <c r="B103" s="47" t="s">
        <v>134</v>
      </c>
      <c r="C103" s="47" t="s">
        <v>145</v>
      </c>
      <c r="D103" s="65">
        <v>42031</v>
      </c>
      <c r="E103" s="50">
        <v>2333232</v>
      </c>
      <c r="F103" s="52"/>
      <c r="G103" s="47"/>
      <c r="H103" s="52" t="s">
        <v>68</v>
      </c>
      <c r="I103" s="50"/>
      <c r="J103" s="96"/>
    </row>
    <row r="104" spans="1:10">
      <c r="A104" s="47" t="s">
        <v>171</v>
      </c>
      <c r="B104" s="47" t="s">
        <v>134</v>
      </c>
      <c r="C104" s="47" t="s">
        <v>146</v>
      </c>
      <c r="D104" s="65">
        <v>42012</v>
      </c>
      <c r="E104" s="50">
        <v>2023261</v>
      </c>
      <c r="F104" s="52"/>
      <c r="G104" s="47"/>
      <c r="H104" s="52"/>
      <c r="I104" s="50"/>
      <c r="J104" s="96"/>
    </row>
    <row r="105" spans="1:10">
      <c r="A105" s="47" t="s">
        <v>171</v>
      </c>
      <c r="B105" s="47" t="s">
        <v>188</v>
      </c>
      <c r="C105" s="58" t="s">
        <v>176</v>
      </c>
      <c r="D105" s="65">
        <v>42299</v>
      </c>
      <c r="E105" s="50">
        <v>2013262</v>
      </c>
      <c r="F105" s="52"/>
      <c r="G105" s="47"/>
      <c r="H105" s="52"/>
      <c r="I105" s="50"/>
      <c r="J105" s="96"/>
    </row>
    <row r="106" spans="1:10">
      <c r="A106" s="47" t="s">
        <v>171</v>
      </c>
      <c r="B106" s="47" t="s">
        <v>188</v>
      </c>
      <c r="C106" s="59" t="s">
        <v>177</v>
      </c>
      <c r="D106" s="65">
        <v>42334</v>
      </c>
      <c r="E106" s="50">
        <v>1906891</v>
      </c>
      <c r="F106" s="52"/>
      <c r="G106" s="47"/>
      <c r="H106" s="52"/>
      <c r="I106" s="50"/>
      <c r="J106" s="96"/>
    </row>
    <row r="107" spans="1:10">
      <c r="A107" s="47" t="s">
        <v>171</v>
      </c>
      <c r="B107" s="47" t="s">
        <v>188</v>
      </c>
      <c r="C107" s="58" t="s">
        <v>183</v>
      </c>
      <c r="D107" s="65">
        <v>42451</v>
      </c>
      <c r="E107" s="50">
        <v>1726401</v>
      </c>
      <c r="F107" s="52"/>
      <c r="G107" s="47"/>
      <c r="H107" s="52" t="s">
        <v>68</v>
      </c>
      <c r="I107" s="50"/>
      <c r="J107" s="96"/>
    </row>
    <row r="108" spans="1:10">
      <c r="A108" s="47" t="s">
        <v>171</v>
      </c>
      <c r="B108" s="47" t="s">
        <v>134</v>
      </c>
      <c r="C108" s="47" t="s">
        <v>147</v>
      </c>
      <c r="D108" s="65">
        <v>42054</v>
      </c>
      <c r="E108" s="50">
        <v>1575001</v>
      </c>
      <c r="F108" s="52" t="s">
        <v>2</v>
      </c>
      <c r="G108" s="48">
        <v>42750</v>
      </c>
      <c r="H108" s="53" t="s">
        <v>68</v>
      </c>
      <c r="I108" s="50">
        <v>1960</v>
      </c>
      <c r="J108" s="96">
        <v>7.34</v>
      </c>
    </row>
    <row r="109" spans="1:10">
      <c r="A109" s="47" t="s">
        <v>171</v>
      </c>
      <c r="B109" s="47" t="s">
        <v>188</v>
      </c>
      <c r="C109" s="58" t="s">
        <v>180</v>
      </c>
      <c r="D109" s="65">
        <v>42390</v>
      </c>
      <c r="E109" s="50">
        <v>1215349</v>
      </c>
      <c r="F109" s="52"/>
      <c r="G109" s="47"/>
      <c r="H109" s="52" t="s">
        <v>68</v>
      </c>
      <c r="I109" s="50"/>
      <c r="J109" s="96"/>
    </row>
    <row r="110" spans="1:10">
      <c r="A110" s="49" t="s">
        <v>214</v>
      </c>
      <c r="B110" s="49"/>
      <c r="C110" s="49" t="s">
        <v>209</v>
      </c>
      <c r="D110" s="67">
        <v>42276</v>
      </c>
      <c r="E110" s="61">
        <v>1010106</v>
      </c>
      <c r="F110" s="62"/>
      <c r="G110" s="49"/>
      <c r="H110" s="62"/>
      <c r="I110" s="61"/>
      <c r="J110" s="98"/>
    </row>
    <row r="111" spans="1:10">
      <c r="A111" s="47" t="s">
        <v>171</v>
      </c>
      <c r="B111" s="47" t="s">
        <v>134</v>
      </c>
      <c r="C111" s="47" t="s">
        <v>150</v>
      </c>
      <c r="D111" s="65">
        <v>42173</v>
      </c>
      <c r="E111" s="50">
        <v>1008537</v>
      </c>
      <c r="F111" s="52"/>
      <c r="G111" s="47"/>
      <c r="H111" s="52"/>
      <c r="I111" s="50"/>
      <c r="J111" s="96"/>
    </row>
    <row r="112" spans="1:10">
      <c r="A112" s="47" t="s">
        <v>171</v>
      </c>
      <c r="B112" s="47" t="s">
        <v>134</v>
      </c>
      <c r="C112" s="47" t="s">
        <v>151</v>
      </c>
      <c r="D112" s="65">
        <v>42214</v>
      </c>
      <c r="E112" s="50">
        <v>789069</v>
      </c>
      <c r="F112" s="52"/>
      <c r="G112" s="47"/>
      <c r="H112" s="52"/>
      <c r="I112" s="50"/>
      <c r="J112" s="96"/>
    </row>
    <row r="113" spans="1:10">
      <c r="A113" s="47" t="s">
        <v>171</v>
      </c>
      <c r="B113" s="55" t="s">
        <v>134</v>
      </c>
      <c r="C113" s="55" t="s">
        <v>152</v>
      </c>
      <c r="D113" s="66">
        <v>42207</v>
      </c>
      <c r="E113" s="56">
        <v>676061</v>
      </c>
      <c r="F113" s="57"/>
      <c r="G113" s="55"/>
      <c r="H113" s="57" t="s">
        <v>68</v>
      </c>
      <c r="I113" s="56"/>
      <c r="J113" s="100"/>
    </row>
    <row r="114" spans="1:10">
      <c r="A114" s="47" t="s">
        <v>171</v>
      </c>
      <c r="B114" s="47" t="s">
        <v>134</v>
      </c>
      <c r="C114" s="47" t="s">
        <v>153</v>
      </c>
      <c r="D114" s="65">
        <v>42152</v>
      </c>
      <c r="E114" s="50">
        <v>663228</v>
      </c>
      <c r="F114" s="52"/>
      <c r="G114" s="47"/>
      <c r="H114" s="52"/>
      <c r="I114" s="50"/>
      <c r="J114" s="96"/>
    </row>
    <row r="115" spans="1:10">
      <c r="A115" s="47" t="s">
        <v>171</v>
      </c>
      <c r="B115" s="47" t="s">
        <v>188</v>
      </c>
      <c r="C115" s="58" t="s">
        <v>175</v>
      </c>
      <c r="D115" s="65">
        <v>42278</v>
      </c>
      <c r="E115" s="50">
        <v>609706</v>
      </c>
      <c r="F115" s="52"/>
      <c r="G115" s="47"/>
      <c r="H115" s="52"/>
      <c r="I115" s="50"/>
      <c r="J115" s="96"/>
    </row>
    <row r="116" spans="1:10">
      <c r="A116" s="49" t="s">
        <v>214</v>
      </c>
      <c r="B116" s="49" t="s">
        <v>134</v>
      </c>
      <c r="C116" s="49" t="s">
        <v>156</v>
      </c>
      <c r="D116" s="67">
        <v>42122</v>
      </c>
      <c r="E116" s="61">
        <v>537590</v>
      </c>
      <c r="F116" s="62"/>
      <c r="G116" s="49"/>
      <c r="H116" s="62"/>
      <c r="I116" s="61"/>
      <c r="J116" s="98"/>
    </row>
    <row r="117" spans="1:10">
      <c r="A117" s="47" t="s">
        <v>171</v>
      </c>
      <c r="B117" s="47" t="s">
        <v>134</v>
      </c>
      <c r="C117" s="47" t="s">
        <v>157</v>
      </c>
      <c r="D117" s="65">
        <v>42070</v>
      </c>
      <c r="E117" s="50">
        <v>381720</v>
      </c>
      <c r="F117" s="52"/>
      <c r="G117" s="47"/>
      <c r="H117" s="52"/>
      <c r="I117" s="50"/>
      <c r="J117" s="96"/>
    </row>
    <row r="118" spans="1:10">
      <c r="A118" s="47" t="s">
        <v>171</v>
      </c>
      <c r="B118" s="47" t="s">
        <v>188</v>
      </c>
      <c r="C118" s="58" t="s">
        <v>179</v>
      </c>
      <c r="D118" s="65">
        <v>42320</v>
      </c>
      <c r="E118" s="50">
        <v>348083</v>
      </c>
      <c r="F118" s="52"/>
      <c r="G118" s="47"/>
      <c r="H118" s="52" t="s">
        <v>68</v>
      </c>
      <c r="I118" s="50"/>
      <c r="J118" s="96"/>
    </row>
    <row r="119" spans="1:10">
      <c r="A119" s="47" t="s">
        <v>171</v>
      </c>
      <c r="B119" s="47" t="s">
        <v>188</v>
      </c>
      <c r="C119" s="58" t="s">
        <v>173</v>
      </c>
      <c r="D119" s="65">
        <v>42263</v>
      </c>
      <c r="E119" s="50">
        <v>99556</v>
      </c>
      <c r="F119" s="52"/>
      <c r="G119" s="47"/>
      <c r="H119" s="52" t="s">
        <v>68</v>
      </c>
      <c r="I119" s="50"/>
      <c r="J119" s="96"/>
    </row>
    <row r="120" spans="1:10">
      <c r="A120" s="47" t="s">
        <v>171</v>
      </c>
      <c r="B120" s="47" t="s">
        <v>188</v>
      </c>
      <c r="C120" s="59" t="s">
        <v>184</v>
      </c>
      <c r="D120" s="65">
        <v>42537</v>
      </c>
      <c r="E120" s="50">
        <v>97893</v>
      </c>
      <c r="F120" s="52"/>
      <c r="G120" s="47"/>
      <c r="H120" s="52"/>
      <c r="I120" s="50"/>
      <c r="J120" s="96"/>
    </row>
    <row r="121" spans="1:10">
      <c r="A121" s="49" t="s">
        <v>214</v>
      </c>
      <c r="B121" s="49"/>
      <c r="C121" s="49" t="s">
        <v>204</v>
      </c>
      <c r="D121" s="67"/>
      <c r="E121" s="61"/>
      <c r="F121" s="62"/>
      <c r="G121" s="49"/>
      <c r="H121" s="62"/>
      <c r="I121" s="61"/>
      <c r="J121" s="98"/>
    </row>
    <row r="122" spans="1:10">
      <c r="A122" s="49" t="s">
        <v>214</v>
      </c>
      <c r="B122" s="49"/>
      <c r="C122" s="49" t="s">
        <v>199</v>
      </c>
      <c r="D122" s="67"/>
      <c r="E122" s="61"/>
      <c r="F122" s="62"/>
      <c r="G122" s="49"/>
      <c r="H122" s="62"/>
      <c r="I122" s="61"/>
      <c r="J122" s="98"/>
    </row>
    <row r="123" spans="1:10">
      <c r="A123" s="49" t="s">
        <v>214</v>
      </c>
      <c r="B123" s="49"/>
      <c r="C123" s="49" t="s">
        <v>208</v>
      </c>
      <c r="D123" s="67"/>
      <c r="E123" s="61"/>
      <c r="F123" s="62"/>
      <c r="G123" s="49"/>
      <c r="H123" s="62"/>
      <c r="I123" s="61"/>
      <c r="J123" s="98"/>
    </row>
    <row r="124" spans="1:10">
      <c r="A124" s="49" t="s">
        <v>214</v>
      </c>
      <c r="B124" s="49"/>
      <c r="C124" s="49" t="s">
        <v>194</v>
      </c>
      <c r="D124" s="67"/>
      <c r="E124" s="61"/>
      <c r="F124" s="62"/>
      <c r="G124" s="49"/>
      <c r="H124" s="62"/>
      <c r="I124" s="61"/>
      <c r="J124" s="98"/>
    </row>
    <row r="125" spans="1:10">
      <c r="A125" s="49" t="s">
        <v>214</v>
      </c>
      <c r="B125" s="49"/>
      <c r="C125" s="49" t="s">
        <v>210</v>
      </c>
      <c r="D125" s="67"/>
      <c r="E125" s="61"/>
      <c r="F125" s="62"/>
      <c r="G125" s="49"/>
      <c r="H125" s="62"/>
      <c r="I125" s="61"/>
      <c r="J125" s="98"/>
    </row>
    <row r="126" spans="1:10">
      <c r="A126" s="49" t="s">
        <v>214</v>
      </c>
      <c r="B126" s="49"/>
      <c r="C126" s="49" t="s">
        <v>197</v>
      </c>
      <c r="D126" s="67"/>
      <c r="E126" s="61"/>
      <c r="F126" s="62"/>
      <c r="G126" s="49"/>
      <c r="H126" s="62"/>
      <c r="I126" s="61"/>
      <c r="J126" s="98"/>
    </row>
    <row r="127" spans="1:10">
      <c r="A127" s="49" t="s">
        <v>214</v>
      </c>
      <c r="B127" s="49"/>
      <c r="C127" s="49" t="s">
        <v>198</v>
      </c>
      <c r="D127" s="67"/>
      <c r="E127" s="61"/>
      <c r="F127" s="62"/>
      <c r="G127" s="49"/>
      <c r="H127" s="62"/>
      <c r="I127" s="61"/>
      <c r="J127" s="98"/>
    </row>
    <row r="128" spans="1:10">
      <c r="A128" s="49" t="s">
        <v>214</v>
      </c>
      <c r="B128" s="49"/>
      <c r="C128" s="49" t="s">
        <v>211</v>
      </c>
      <c r="D128" s="67"/>
      <c r="E128" s="61"/>
      <c r="F128" s="62"/>
      <c r="G128" s="49"/>
      <c r="H128" s="62"/>
      <c r="I128" s="61"/>
      <c r="J128" s="98"/>
    </row>
    <row r="129" spans="1:10" s="79" customFormat="1" ht="43.5" customHeight="1">
      <c r="A129" s="88"/>
      <c r="B129" s="88"/>
      <c r="C129" s="89" t="s">
        <v>221</v>
      </c>
      <c r="D129" s="90"/>
      <c r="E129" s="91"/>
      <c r="F129" s="92"/>
      <c r="G129" s="93"/>
      <c r="H129" s="94" t="s">
        <v>222</v>
      </c>
      <c r="I129" s="91"/>
      <c r="J129" s="101"/>
    </row>
  </sheetData>
  <sortState ref="A53:J88">
    <sortCondition ref="D53:D88"/>
  </sortState>
  <mergeCells count="1">
    <mergeCell ref="F1:J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24 ore</vt:lpstr>
      <vt:lpstr>7-24</vt:lpstr>
      <vt:lpstr>PT</vt:lpstr>
      <vt:lpstr>CINEMA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marcello buse'</cp:lastModifiedBy>
  <cp:lastPrinted>2017-02-07T17:00:04Z</cp:lastPrinted>
  <dcterms:created xsi:type="dcterms:W3CDTF">2017-02-06T15:29:23Z</dcterms:created>
  <dcterms:modified xsi:type="dcterms:W3CDTF">2017-02-15T16:26:26Z</dcterms:modified>
</cp:coreProperties>
</file>